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570" windowHeight="9735" tabRatio="848"/>
  </bookViews>
  <sheets>
    <sheet name="ANEXO 3" sheetId="8" r:id="rId1"/>
    <sheet name="ANEXO 3 ejemplo" sheetId="13" r:id="rId2"/>
  </sheets>
  <definedNames>
    <definedName name="_xlnm.Print_Area" localSheetId="0">'ANEXO 3'!$A$1:$V$194</definedName>
    <definedName name="_xlnm.Print_Area" localSheetId="1">'ANEXO 3 ejemplo'!$A$1:$AA$22</definedName>
  </definedNames>
  <calcPr calcId="144525"/>
</workbook>
</file>

<file path=xl/calcChain.xml><?xml version="1.0" encoding="utf-8"?>
<calcChain xmlns="http://schemas.openxmlformats.org/spreadsheetml/2006/main">
  <c r="L176" i="8" l="1"/>
  <c r="C176" i="8" l="1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O11" i="8" l="1"/>
  <c r="P11" i="8"/>
  <c r="Q11" i="8"/>
  <c r="R11" i="8"/>
  <c r="O12" i="8"/>
  <c r="P12" i="8"/>
  <c r="Q12" i="8"/>
  <c r="R12" i="8"/>
  <c r="O13" i="8"/>
  <c r="P13" i="8"/>
  <c r="Q13" i="8"/>
  <c r="R13" i="8"/>
  <c r="O14" i="8"/>
  <c r="P14" i="8"/>
  <c r="Q14" i="8"/>
  <c r="R14" i="8"/>
  <c r="O15" i="8"/>
  <c r="P15" i="8"/>
  <c r="Q15" i="8"/>
  <c r="R15" i="8"/>
  <c r="O16" i="8"/>
  <c r="P16" i="8"/>
  <c r="Q16" i="8"/>
  <c r="R16" i="8"/>
  <c r="O17" i="8"/>
  <c r="P17" i="8"/>
  <c r="Q17" i="8"/>
  <c r="R17" i="8"/>
  <c r="O18" i="8"/>
  <c r="P18" i="8"/>
  <c r="Q18" i="8"/>
  <c r="R18" i="8"/>
  <c r="O19" i="8"/>
  <c r="P19" i="8"/>
  <c r="Q19" i="8"/>
  <c r="R19" i="8"/>
  <c r="O20" i="8"/>
  <c r="P20" i="8"/>
  <c r="Q20" i="8"/>
  <c r="R20" i="8"/>
  <c r="O21" i="8"/>
  <c r="P21" i="8"/>
  <c r="Q21" i="8"/>
  <c r="R21" i="8"/>
  <c r="O22" i="8"/>
  <c r="P22" i="8"/>
  <c r="Q22" i="8"/>
  <c r="R22" i="8"/>
  <c r="O23" i="8"/>
  <c r="P23" i="8"/>
  <c r="Q23" i="8"/>
  <c r="R23" i="8"/>
  <c r="O24" i="8"/>
  <c r="P24" i="8"/>
  <c r="Q24" i="8"/>
  <c r="R24" i="8"/>
  <c r="O25" i="8"/>
  <c r="P25" i="8"/>
  <c r="Q25" i="8"/>
  <c r="R25" i="8"/>
  <c r="O26" i="8"/>
  <c r="P26" i="8"/>
  <c r="Q26" i="8"/>
  <c r="R26" i="8"/>
  <c r="O27" i="8"/>
  <c r="P27" i="8"/>
  <c r="Q27" i="8"/>
  <c r="R27" i="8"/>
  <c r="O28" i="8"/>
  <c r="P28" i="8"/>
  <c r="Q28" i="8"/>
  <c r="R28" i="8"/>
  <c r="O29" i="8"/>
  <c r="P29" i="8"/>
  <c r="Q29" i="8"/>
  <c r="R29" i="8"/>
  <c r="O30" i="8"/>
  <c r="P30" i="8"/>
  <c r="Q30" i="8"/>
  <c r="R30" i="8"/>
  <c r="O31" i="8"/>
  <c r="P31" i="8"/>
  <c r="Q31" i="8"/>
  <c r="R31" i="8"/>
  <c r="O32" i="8"/>
  <c r="P32" i="8"/>
  <c r="Q32" i="8"/>
  <c r="R32" i="8"/>
  <c r="O33" i="8"/>
  <c r="P33" i="8"/>
  <c r="Q33" i="8"/>
  <c r="R33" i="8"/>
  <c r="O34" i="8"/>
  <c r="P34" i="8"/>
  <c r="Q34" i="8"/>
  <c r="R34" i="8"/>
  <c r="O35" i="8"/>
  <c r="P35" i="8"/>
  <c r="Q35" i="8"/>
  <c r="R35" i="8"/>
  <c r="O36" i="8"/>
  <c r="P36" i="8"/>
  <c r="Q36" i="8"/>
  <c r="R36" i="8"/>
  <c r="O37" i="8"/>
  <c r="P37" i="8"/>
  <c r="Q37" i="8"/>
  <c r="R37" i="8"/>
  <c r="O38" i="8"/>
  <c r="P38" i="8"/>
  <c r="Q38" i="8"/>
  <c r="R38" i="8"/>
  <c r="O39" i="8"/>
  <c r="P39" i="8"/>
  <c r="Q39" i="8"/>
  <c r="R39" i="8"/>
  <c r="O40" i="8"/>
  <c r="P40" i="8"/>
  <c r="Q40" i="8"/>
  <c r="R40" i="8"/>
  <c r="O41" i="8"/>
  <c r="P41" i="8"/>
  <c r="Q41" i="8"/>
  <c r="R41" i="8"/>
  <c r="O42" i="8"/>
  <c r="P42" i="8"/>
  <c r="Q42" i="8"/>
  <c r="R42" i="8"/>
  <c r="O43" i="8"/>
  <c r="P43" i="8"/>
  <c r="Q43" i="8"/>
  <c r="R43" i="8"/>
  <c r="O44" i="8"/>
  <c r="P44" i="8"/>
  <c r="Q44" i="8"/>
  <c r="R44" i="8"/>
  <c r="O45" i="8"/>
  <c r="P45" i="8"/>
  <c r="Q45" i="8"/>
  <c r="R45" i="8"/>
  <c r="O46" i="8"/>
  <c r="P46" i="8"/>
  <c r="Q46" i="8"/>
  <c r="R46" i="8"/>
  <c r="O47" i="8"/>
  <c r="P47" i="8"/>
  <c r="Q47" i="8"/>
  <c r="R47" i="8"/>
  <c r="O48" i="8"/>
  <c r="P48" i="8"/>
  <c r="Q48" i="8"/>
  <c r="R48" i="8"/>
  <c r="O49" i="8"/>
  <c r="P49" i="8"/>
  <c r="Q49" i="8"/>
  <c r="R49" i="8"/>
  <c r="O50" i="8"/>
  <c r="P50" i="8"/>
  <c r="Q50" i="8"/>
  <c r="R50" i="8"/>
  <c r="O51" i="8"/>
  <c r="P51" i="8"/>
  <c r="Q51" i="8"/>
  <c r="R51" i="8"/>
  <c r="O52" i="8"/>
  <c r="P52" i="8"/>
  <c r="Q52" i="8"/>
  <c r="R52" i="8"/>
  <c r="O53" i="8"/>
  <c r="P53" i="8"/>
  <c r="Q53" i="8"/>
  <c r="R53" i="8"/>
  <c r="O54" i="8"/>
  <c r="P54" i="8"/>
  <c r="Q54" i="8"/>
  <c r="R54" i="8"/>
  <c r="O55" i="8"/>
  <c r="P55" i="8"/>
  <c r="Q55" i="8"/>
  <c r="R55" i="8"/>
  <c r="O56" i="8"/>
  <c r="P56" i="8"/>
  <c r="Q56" i="8"/>
  <c r="R56" i="8"/>
  <c r="O57" i="8"/>
  <c r="P57" i="8"/>
  <c r="Q57" i="8"/>
  <c r="R57" i="8"/>
  <c r="O58" i="8"/>
  <c r="P58" i="8"/>
  <c r="Q58" i="8"/>
  <c r="R58" i="8"/>
  <c r="O59" i="8"/>
  <c r="P59" i="8"/>
  <c r="Q59" i="8"/>
  <c r="R59" i="8"/>
  <c r="O60" i="8"/>
  <c r="P60" i="8"/>
  <c r="Q60" i="8"/>
  <c r="R60" i="8"/>
  <c r="O61" i="8"/>
  <c r="P61" i="8"/>
  <c r="Q61" i="8"/>
  <c r="R61" i="8"/>
  <c r="O62" i="8"/>
  <c r="P62" i="8"/>
  <c r="Q62" i="8"/>
  <c r="R62" i="8"/>
  <c r="O63" i="8"/>
  <c r="P63" i="8"/>
  <c r="Q63" i="8"/>
  <c r="R63" i="8"/>
  <c r="O64" i="8"/>
  <c r="P64" i="8"/>
  <c r="Q64" i="8"/>
  <c r="R64" i="8"/>
  <c r="O65" i="8"/>
  <c r="P65" i="8"/>
  <c r="Q65" i="8"/>
  <c r="R65" i="8"/>
  <c r="O66" i="8"/>
  <c r="P66" i="8"/>
  <c r="Q66" i="8"/>
  <c r="R66" i="8"/>
  <c r="O67" i="8"/>
  <c r="P67" i="8"/>
  <c r="Q67" i="8"/>
  <c r="R67" i="8"/>
  <c r="O68" i="8"/>
  <c r="P68" i="8"/>
  <c r="Q68" i="8"/>
  <c r="R68" i="8"/>
  <c r="O69" i="8"/>
  <c r="P69" i="8"/>
  <c r="Q69" i="8"/>
  <c r="R69" i="8"/>
  <c r="O70" i="8"/>
  <c r="P70" i="8"/>
  <c r="Q70" i="8"/>
  <c r="R70" i="8"/>
  <c r="O71" i="8"/>
  <c r="P71" i="8"/>
  <c r="Q71" i="8"/>
  <c r="R71" i="8"/>
  <c r="O72" i="8"/>
  <c r="P72" i="8"/>
  <c r="Q72" i="8"/>
  <c r="R72" i="8"/>
  <c r="O73" i="8"/>
  <c r="P73" i="8"/>
  <c r="Q73" i="8"/>
  <c r="R73" i="8"/>
  <c r="O74" i="8"/>
  <c r="P74" i="8"/>
  <c r="Q74" i="8"/>
  <c r="R74" i="8"/>
  <c r="O75" i="8"/>
  <c r="P75" i="8"/>
  <c r="Q75" i="8"/>
  <c r="R75" i="8"/>
  <c r="O76" i="8"/>
  <c r="P76" i="8"/>
  <c r="Q76" i="8"/>
  <c r="R76" i="8"/>
  <c r="O77" i="8"/>
  <c r="P77" i="8"/>
  <c r="Q77" i="8"/>
  <c r="R77" i="8"/>
  <c r="O78" i="8"/>
  <c r="P78" i="8"/>
  <c r="Q78" i="8"/>
  <c r="R78" i="8"/>
  <c r="O79" i="8"/>
  <c r="P79" i="8"/>
  <c r="Q79" i="8"/>
  <c r="R79" i="8"/>
  <c r="O80" i="8"/>
  <c r="P80" i="8"/>
  <c r="Q80" i="8"/>
  <c r="R80" i="8"/>
  <c r="O81" i="8"/>
  <c r="P81" i="8"/>
  <c r="Q81" i="8"/>
  <c r="R81" i="8"/>
  <c r="O82" i="8"/>
  <c r="P82" i="8"/>
  <c r="Q82" i="8"/>
  <c r="R82" i="8"/>
  <c r="O83" i="8"/>
  <c r="P83" i="8"/>
  <c r="Q83" i="8"/>
  <c r="R83" i="8"/>
  <c r="O84" i="8"/>
  <c r="P84" i="8"/>
  <c r="Q84" i="8"/>
  <c r="R84" i="8"/>
  <c r="O85" i="8"/>
  <c r="P85" i="8"/>
  <c r="Q85" i="8"/>
  <c r="R85" i="8"/>
  <c r="O86" i="8"/>
  <c r="P86" i="8"/>
  <c r="Q86" i="8"/>
  <c r="R86" i="8"/>
  <c r="O87" i="8"/>
  <c r="P87" i="8"/>
  <c r="Q87" i="8"/>
  <c r="R87" i="8"/>
  <c r="O88" i="8"/>
  <c r="P88" i="8"/>
  <c r="Q88" i="8"/>
  <c r="R88" i="8"/>
  <c r="O89" i="8"/>
  <c r="P89" i="8"/>
  <c r="Q89" i="8"/>
  <c r="R89" i="8"/>
  <c r="O90" i="8"/>
  <c r="P90" i="8"/>
  <c r="Q90" i="8"/>
  <c r="R90" i="8"/>
  <c r="O91" i="8"/>
  <c r="P91" i="8"/>
  <c r="Q91" i="8"/>
  <c r="R91" i="8"/>
  <c r="O92" i="8"/>
  <c r="P92" i="8"/>
  <c r="Q92" i="8"/>
  <c r="R92" i="8"/>
  <c r="O93" i="8"/>
  <c r="P93" i="8"/>
  <c r="Q93" i="8"/>
  <c r="R93" i="8"/>
  <c r="O94" i="8"/>
  <c r="P94" i="8"/>
  <c r="Q94" i="8"/>
  <c r="R94" i="8"/>
  <c r="O95" i="8"/>
  <c r="P95" i="8"/>
  <c r="Q95" i="8"/>
  <c r="R95" i="8"/>
  <c r="O96" i="8"/>
  <c r="P96" i="8"/>
  <c r="Q96" i="8"/>
  <c r="R96" i="8"/>
  <c r="O97" i="8"/>
  <c r="P97" i="8"/>
  <c r="Q97" i="8"/>
  <c r="R97" i="8"/>
  <c r="O98" i="8"/>
  <c r="P98" i="8"/>
  <c r="Q98" i="8"/>
  <c r="R98" i="8"/>
  <c r="O99" i="8"/>
  <c r="P99" i="8"/>
  <c r="Q99" i="8"/>
  <c r="R99" i="8"/>
  <c r="O100" i="8"/>
  <c r="P100" i="8"/>
  <c r="Q100" i="8"/>
  <c r="R100" i="8"/>
  <c r="O101" i="8"/>
  <c r="P101" i="8"/>
  <c r="Q101" i="8"/>
  <c r="R101" i="8"/>
  <c r="O102" i="8"/>
  <c r="P102" i="8"/>
  <c r="Q102" i="8"/>
  <c r="R102" i="8"/>
  <c r="O103" i="8"/>
  <c r="P103" i="8"/>
  <c r="Q103" i="8"/>
  <c r="R103" i="8"/>
  <c r="O104" i="8"/>
  <c r="P104" i="8"/>
  <c r="Q104" i="8"/>
  <c r="R104" i="8"/>
  <c r="O105" i="8"/>
  <c r="P105" i="8"/>
  <c r="Q105" i="8"/>
  <c r="R105" i="8"/>
  <c r="O106" i="8"/>
  <c r="P106" i="8"/>
  <c r="Q106" i="8"/>
  <c r="R106" i="8"/>
  <c r="O107" i="8"/>
  <c r="P107" i="8"/>
  <c r="Q107" i="8"/>
  <c r="R107" i="8"/>
  <c r="O108" i="8"/>
  <c r="P108" i="8"/>
  <c r="Q108" i="8"/>
  <c r="R108" i="8"/>
  <c r="O109" i="8"/>
  <c r="P109" i="8"/>
  <c r="Q109" i="8"/>
  <c r="R109" i="8"/>
  <c r="O110" i="8"/>
  <c r="P110" i="8"/>
  <c r="Q110" i="8"/>
  <c r="R110" i="8"/>
  <c r="O111" i="8"/>
  <c r="P111" i="8"/>
  <c r="Q111" i="8"/>
  <c r="R111" i="8"/>
  <c r="O112" i="8"/>
  <c r="P112" i="8"/>
  <c r="Q112" i="8"/>
  <c r="R112" i="8"/>
  <c r="O113" i="8"/>
  <c r="P113" i="8"/>
  <c r="Q113" i="8"/>
  <c r="R113" i="8"/>
  <c r="O114" i="8"/>
  <c r="P114" i="8"/>
  <c r="Q114" i="8"/>
  <c r="R114" i="8"/>
  <c r="O115" i="8"/>
  <c r="P115" i="8"/>
  <c r="Q115" i="8"/>
  <c r="R115" i="8"/>
  <c r="O116" i="8"/>
  <c r="P116" i="8"/>
  <c r="Q116" i="8"/>
  <c r="R116" i="8"/>
  <c r="O117" i="8"/>
  <c r="P117" i="8"/>
  <c r="Q117" i="8"/>
  <c r="R117" i="8"/>
  <c r="O118" i="8"/>
  <c r="P118" i="8"/>
  <c r="Q118" i="8"/>
  <c r="R118" i="8"/>
  <c r="O119" i="8"/>
  <c r="P119" i="8"/>
  <c r="Q119" i="8"/>
  <c r="R119" i="8"/>
  <c r="O120" i="8"/>
  <c r="P120" i="8"/>
  <c r="Q120" i="8"/>
  <c r="R120" i="8"/>
  <c r="O121" i="8"/>
  <c r="P121" i="8"/>
  <c r="Q121" i="8"/>
  <c r="R121" i="8"/>
  <c r="O122" i="8"/>
  <c r="P122" i="8"/>
  <c r="Q122" i="8"/>
  <c r="R122" i="8"/>
  <c r="O123" i="8"/>
  <c r="P123" i="8"/>
  <c r="Q123" i="8"/>
  <c r="R123" i="8"/>
  <c r="O124" i="8"/>
  <c r="P124" i="8"/>
  <c r="Q124" i="8"/>
  <c r="R124" i="8"/>
  <c r="O125" i="8"/>
  <c r="P125" i="8"/>
  <c r="Q125" i="8"/>
  <c r="R125" i="8"/>
  <c r="O126" i="8"/>
  <c r="P126" i="8"/>
  <c r="Q126" i="8"/>
  <c r="R126" i="8"/>
  <c r="O127" i="8"/>
  <c r="P127" i="8"/>
  <c r="Q127" i="8"/>
  <c r="R127" i="8"/>
  <c r="O128" i="8"/>
  <c r="P128" i="8"/>
  <c r="Q128" i="8"/>
  <c r="R128" i="8"/>
  <c r="O129" i="8"/>
  <c r="P129" i="8"/>
  <c r="Q129" i="8"/>
  <c r="R129" i="8"/>
  <c r="O130" i="8"/>
  <c r="P130" i="8"/>
  <c r="Q130" i="8"/>
  <c r="R130" i="8"/>
  <c r="O131" i="8"/>
  <c r="P131" i="8"/>
  <c r="Q131" i="8"/>
  <c r="R131" i="8"/>
  <c r="O132" i="8"/>
  <c r="P132" i="8"/>
  <c r="Q132" i="8"/>
  <c r="R132" i="8"/>
  <c r="O133" i="8"/>
  <c r="P133" i="8"/>
  <c r="Q133" i="8"/>
  <c r="R133" i="8"/>
  <c r="O134" i="8"/>
  <c r="P134" i="8"/>
  <c r="Q134" i="8"/>
  <c r="R134" i="8"/>
  <c r="O135" i="8"/>
  <c r="P135" i="8"/>
  <c r="Q135" i="8"/>
  <c r="R135" i="8"/>
  <c r="O136" i="8"/>
  <c r="P136" i="8"/>
  <c r="Q136" i="8"/>
  <c r="R136" i="8"/>
  <c r="O137" i="8"/>
  <c r="P137" i="8"/>
  <c r="Q137" i="8"/>
  <c r="R137" i="8"/>
  <c r="O138" i="8"/>
  <c r="P138" i="8"/>
  <c r="Q138" i="8"/>
  <c r="R138" i="8"/>
  <c r="O139" i="8"/>
  <c r="P139" i="8"/>
  <c r="Q139" i="8"/>
  <c r="R139" i="8"/>
  <c r="O140" i="8"/>
  <c r="P140" i="8"/>
  <c r="Q140" i="8"/>
  <c r="R140" i="8"/>
  <c r="O141" i="8"/>
  <c r="P141" i="8"/>
  <c r="Q141" i="8"/>
  <c r="R141" i="8"/>
  <c r="O142" i="8"/>
  <c r="P142" i="8"/>
  <c r="Q142" i="8"/>
  <c r="R142" i="8"/>
  <c r="O143" i="8"/>
  <c r="P143" i="8"/>
  <c r="Q143" i="8"/>
  <c r="R143" i="8"/>
  <c r="O144" i="8"/>
  <c r="P144" i="8"/>
  <c r="Q144" i="8"/>
  <c r="R144" i="8"/>
  <c r="O145" i="8"/>
  <c r="P145" i="8"/>
  <c r="Q145" i="8"/>
  <c r="R145" i="8"/>
  <c r="O146" i="8"/>
  <c r="P146" i="8"/>
  <c r="Q146" i="8"/>
  <c r="R146" i="8"/>
  <c r="O147" i="8"/>
  <c r="P147" i="8"/>
  <c r="Q147" i="8"/>
  <c r="R147" i="8"/>
  <c r="O148" i="8"/>
  <c r="P148" i="8"/>
  <c r="Q148" i="8"/>
  <c r="R148" i="8"/>
  <c r="O149" i="8"/>
  <c r="P149" i="8"/>
  <c r="Q149" i="8"/>
  <c r="R149" i="8"/>
  <c r="O150" i="8"/>
  <c r="P150" i="8"/>
  <c r="Q150" i="8"/>
  <c r="R150" i="8"/>
  <c r="O151" i="8"/>
  <c r="P151" i="8"/>
  <c r="Q151" i="8"/>
  <c r="R151" i="8"/>
  <c r="O152" i="8"/>
  <c r="P152" i="8"/>
  <c r="Q152" i="8"/>
  <c r="R152" i="8"/>
  <c r="O153" i="8"/>
  <c r="P153" i="8"/>
  <c r="Q153" i="8"/>
  <c r="R153" i="8"/>
  <c r="O154" i="8"/>
  <c r="P154" i="8"/>
  <c r="Q154" i="8"/>
  <c r="R154" i="8"/>
  <c r="O155" i="8"/>
  <c r="P155" i="8"/>
  <c r="Q155" i="8"/>
  <c r="R155" i="8"/>
  <c r="O156" i="8"/>
  <c r="P156" i="8"/>
  <c r="Q156" i="8"/>
  <c r="R156" i="8"/>
  <c r="O157" i="8"/>
  <c r="P157" i="8"/>
  <c r="Q157" i="8"/>
  <c r="R157" i="8"/>
  <c r="O158" i="8"/>
  <c r="P158" i="8"/>
  <c r="Q158" i="8"/>
  <c r="R158" i="8"/>
  <c r="O159" i="8"/>
  <c r="P159" i="8"/>
  <c r="Q159" i="8"/>
  <c r="R159" i="8"/>
  <c r="O160" i="8"/>
  <c r="P160" i="8"/>
  <c r="Q160" i="8"/>
  <c r="R160" i="8"/>
  <c r="O161" i="8"/>
  <c r="P161" i="8"/>
  <c r="Q161" i="8"/>
  <c r="R161" i="8"/>
  <c r="O162" i="8"/>
  <c r="P162" i="8"/>
  <c r="Q162" i="8"/>
  <c r="R162" i="8"/>
  <c r="O163" i="8"/>
  <c r="P163" i="8"/>
  <c r="Q163" i="8"/>
  <c r="R163" i="8"/>
  <c r="O164" i="8"/>
  <c r="P164" i="8"/>
  <c r="Q164" i="8"/>
  <c r="R164" i="8"/>
  <c r="O165" i="8"/>
  <c r="P165" i="8"/>
  <c r="Q165" i="8"/>
  <c r="R165" i="8"/>
  <c r="O166" i="8"/>
  <c r="P166" i="8"/>
  <c r="Q166" i="8"/>
  <c r="R166" i="8"/>
  <c r="O167" i="8"/>
  <c r="P167" i="8"/>
  <c r="Q167" i="8"/>
  <c r="R167" i="8"/>
  <c r="O168" i="8"/>
  <c r="P168" i="8"/>
  <c r="Q168" i="8"/>
  <c r="R168" i="8"/>
  <c r="O169" i="8"/>
  <c r="P169" i="8"/>
  <c r="Q169" i="8"/>
  <c r="R169" i="8"/>
  <c r="O170" i="8"/>
  <c r="P170" i="8"/>
  <c r="Q170" i="8"/>
  <c r="R170" i="8"/>
  <c r="O171" i="8"/>
  <c r="P171" i="8"/>
  <c r="Q171" i="8"/>
  <c r="R171" i="8"/>
  <c r="O172" i="8"/>
  <c r="P172" i="8"/>
  <c r="Q172" i="8"/>
  <c r="R172" i="8"/>
  <c r="O173" i="8"/>
  <c r="P173" i="8"/>
  <c r="Q173" i="8"/>
  <c r="R173" i="8"/>
  <c r="O174" i="8"/>
  <c r="P174" i="8"/>
  <c r="Q174" i="8"/>
  <c r="R174" i="8"/>
  <c r="O175" i="8"/>
  <c r="P175" i="8"/>
  <c r="Q175" i="8"/>
  <c r="R175" i="8"/>
  <c r="O10" i="8"/>
  <c r="P10" i="8"/>
  <c r="Q10" i="8"/>
  <c r="R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0" i="8"/>
  <c r="K172" i="8"/>
  <c r="K173" i="8"/>
  <c r="K174" i="8"/>
  <c r="K170" i="8"/>
  <c r="K171" i="8"/>
  <c r="M171" i="8" s="1"/>
  <c r="K11" i="8"/>
  <c r="K12" i="8"/>
  <c r="M12" i="8" s="1"/>
  <c r="K13" i="8"/>
  <c r="M13" i="8" s="1"/>
  <c r="K14" i="8"/>
  <c r="M14" i="8" s="1"/>
  <c r="K15" i="8"/>
  <c r="K16" i="8"/>
  <c r="M16" i="8" s="1"/>
  <c r="K17" i="8"/>
  <c r="M17" i="8" s="1"/>
  <c r="K18" i="8"/>
  <c r="K19" i="8"/>
  <c r="M19" i="8" s="1"/>
  <c r="K20" i="8"/>
  <c r="M20" i="8" s="1"/>
  <c r="K21" i="8"/>
  <c r="K22" i="8"/>
  <c r="K23" i="8"/>
  <c r="K24" i="8"/>
  <c r="M24" i="8" s="1"/>
  <c r="K25" i="8"/>
  <c r="K26" i="8"/>
  <c r="K27" i="8"/>
  <c r="K28" i="8"/>
  <c r="K29" i="8"/>
  <c r="K30" i="8"/>
  <c r="M30" i="8" s="1"/>
  <c r="K31" i="8"/>
  <c r="K32" i="8"/>
  <c r="K33" i="8"/>
  <c r="M33" i="8" s="1"/>
  <c r="K34" i="8"/>
  <c r="M34" i="8" s="1"/>
  <c r="K35" i="8"/>
  <c r="K36" i="8"/>
  <c r="K37" i="8"/>
  <c r="K38" i="8"/>
  <c r="M38" i="8" s="1"/>
  <c r="K39" i="8"/>
  <c r="K40" i="8"/>
  <c r="K41" i="8"/>
  <c r="M41" i="8" s="1"/>
  <c r="K42" i="8"/>
  <c r="K43" i="8"/>
  <c r="K44" i="8"/>
  <c r="M44" i="8" s="1"/>
  <c r="K45" i="8"/>
  <c r="K46" i="8"/>
  <c r="K47" i="8"/>
  <c r="K48" i="8"/>
  <c r="M48" i="8" s="1"/>
  <c r="K49" i="8"/>
  <c r="K50" i="8"/>
  <c r="K51" i="8"/>
  <c r="M51" i="8" s="1"/>
  <c r="K52" i="8"/>
  <c r="K53" i="8"/>
  <c r="K54" i="8"/>
  <c r="K55" i="8"/>
  <c r="M55" i="8" s="1"/>
  <c r="K56" i="8"/>
  <c r="K57" i="8"/>
  <c r="K58" i="8"/>
  <c r="K59" i="8"/>
  <c r="K60" i="8"/>
  <c r="M60" i="8" s="1"/>
  <c r="K61" i="8"/>
  <c r="M61" i="8" s="1"/>
  <c r="K62" i="8"/>
  <c r="K63" i="8"/>
  <c r="M63" i="8" s="1"/>
  <c r="K64" i="8"/>
  <c r="M64" i="8" s="1"/>
  <c r="K65" i="8"/>
  <c r="K66" i="8"/>
  <c r="K67" i="8"/>
  <c r="M67" i="8" s="1"/>
  <c r="K68" i="8"/>
  <c r="M68" i="8" s="1"/>
  <c r="K69" i="8"/>
  <c r="M69" i="8" s="1"/>
  <c r="K70" i="8"/>
  <c r="K71" i="8"/>
  <c r="M71" i="8" s="1"/>
  <c r="K72" i="8"/>
  <c r="M72" i="8" s="1"/>
  <c r="K73" i="8"/>
  <c r="M73" i="8" s="1"/>
  <c r="K74" i="8"/>
  <c r="K75" i="8"/>
  <c r="M75" i="8" s="1"/>
  <c r="K76" i="8"/>
  <c r="M76" i="8" s="1"/>
  <c r="K77" i="8"/>
  <c r="K78" i="8"/>
  <c r="K79" i="8"/>
  <c r="M79" i="8" s="1"/>
  <c r="K80" i="8"/>
  <c r="M80" i="8" s="1"/>
  <c r="K81" i="8"/>
  <c r="M81" i="8" s="1"/>
  <c r="K82" i="8"/>
  <c r="M82" i="8" s="1"/>
  <c r="K83" i="8"/>
  <c r="M83" i="8" s="1"/>
  <c r="K84" i="8"/>
  <c r="M84" i="8" s="1"/>
  <c r="K85" i="8"/>
  <c r="M85" i="8" s="1"/>
  <c r="K86" i="8"/>
  <c r="M86" i="8" s="1"/>
  <c r="K87" i="8"/>
  <c r="K88" i="8"/>
  <c r="M88" i="8" s="1"/>
  <c r="K89" i="8"/>
  <c r="K90" i="8"/>
  <c r="M90" i="8" s="1"/>
  <c r="K91" i="8"/>
  <c r="K92" i="8"/>
  <c r="M92" i="8" s="1"/>
  <c r="K93" i="8"/>
  <c r="K94" i="8"/>
  <c r="M94" i="8" s="1"/>
  <c r="K95" i="8"/>
  <c r="K96" i="8"/>
  <c r="M96" i="8" s="1"/>
  <c r="K97" i="8"/>
  <c r="K98" i="8"/>
  <c r="M98" i="8" s="1"/>
  <c r="K99" i="8"/>
  <c r="K100" i="8"/>
  <c r="M100" i="8" s="1"/>
  <c r="K101" i="8"/>
  <c r="K102" i="8"/>
  <c r="M102" i="8" s="1"/>
  <c r="K103" i="8"/>
  <c r="K104" i="8"/>
  <c r="M104" i="8" s="1"/>
  <c r="K105" i="8"/>
  <c r="K106" i="8"/>
  <c r="M106" i="8" s="1"/>
  <c r="K107" i="8"/>
  <c r="M107" i="8" s="1"/>
  <c r="K108" i="8"/>
  <c r="K109" i="8"/>
  <c r="K110" i="8"/>
  <c r="M110" i="8" s="1"/>
  <c r="K111" i="8"/>
  <c r="K112" i="8"/>
  <c r="K113" i="8"/>
  <c r="K114" i="8"/>
  <c r="M114" i="8" s="1"/>
  <c r="K115" i="8"/>
  <c r="M115" i="8" s="1"/>
  <c r="K116" i="8"/>
  <c r="K117" i="8"/>
  <c r="K118" i="8"/>
  <c r="M118" i="8" s="1"/>
  <c r="K119" i="8"/>
  <c r="M119" i="8" s="1"/>
  <c r="K120" i="8"/>
  <c r="K121" i="8"/>
  <c r="M121" i="8" s="1"/>
  <c r="K122" i="8"/>
  <c r="M122" i="8" s="1"/>
  <c r="K123" i="8"/>
  <c r="M123" i="8" s="1"/>
  <c r="K124" i="8"/>
  <c r="K125" i="8"/>
  <c r="M125" i="8" s="1"/>
  <c r="K126" i="8"/>
  <c r="M126" i="8" s="1"/>
  <c r="K127" i="8"/>
  <c r="K128" i="8"/>
  <c r="M128" i="8" s="1"/>
  <c r="K129" i="8"/>
  <c r="M129" i="8" s="1"/>
  <c r="K130" i="8"/>
  <c r="K131" i="8"/>
  <c r="K132" i="8"/>
  <c r="M132" i="8" s="1"/>
  <c r="K133" i="8"/>
  <c r="K134" i="8"/>
  <c r="M134" i="8" s="1"/>
  <c r="K135" i="8"/>
  <c r="M135" i="8" s="1"/>
  <c r="K136" i="8"/>
  <c r="M136" i="8" s="1"/>
  <c r="K137" i="8"/>
  <c r="M137" i="8" s="1"/>
  <c r="K138" i="8"/>
  <c r="K139" i="8"/>
  <c r="K140" i="8"/>
  <c r="K141" i="8"/>
  <c r="K142" i="8"/>
  <c r="M142" i="8" s="1"/>
  <c r="K143" i="8"/>
  <c r="K144" i="8"/>
  <c r="M144" i="8" s="1"/>
  <c r="K145" i="8"/>
  <c r="K146" i="8"/>
  <c r="M146" i="8" s="1"/>
  <c r="K147" i="8"/>
  <c r="M147" i="8" s="1"/>
  <c r="K148" i="8"/>
  <c r="M148" i="8" s="1"/>
  <c r="K149" i="8"/>
  <c r="K150" i="8"/>
  <c r="K151" i="8"/>
  <c r="K152" i="8"/>
  <c r="M152" i="8" s="1"/>
  <c r="K153" i="8"/>
  <c r="M153" i="8" s="1"/>
  <c r="K154" i="8"/>
  <c r="M154" i="8" s="1"/>
  <c r="K155" i="8"/>
  <c r="M155" i="8" s="1"/>
  <c r="K156" i="8"/>
  <c r="M156" i="8" s="1"/>
  <c r="K157" i="8"/>
  <c r="K158" i="8"/>
  <c r="K159" i="8"/>
  <c r="K160" i="8"/>
  <c r="M160" i="8" s="1"/>
  <c r="K161" i="8"/>
  <c r="K162" i="8"/>
  <c r="M162" i="8" s="1"/>
  <c r="K163" i="8"/>
  <c r="M163" i="8" s="1"/>
  <c r="K164" i="8"/>
  <c r="M164" i="8" s="1"/>
  <c r="K165" i="8"/>
  <c r="K166" i="8"/>
  <c r="M166" i="8" s="1"/>
  <c r="K167" i="8"/>
  <c r="K168" i="8"/>
  <c r="M168" i="8" s="1"/>
  <c r="K169" i="8"/>
  <c r="K175" i="8"/>
  <c r="K10" i="8"/>
  <c r="M10" i="8" s="1"/>
  <c r="P9" i="13"/>
  <c r="J9" i="13"/>
  <c r="V9" i="13"/>
  <c r="V13" i="13"/>
  <c r="P13" i="13"/>
  <c r="J13" i="13"/>
  <c r="V12" i="13"/>
  <c r="P12" i="13"/>
  <c r="J12" i="13"/>
  <c r="V11" i="13"/>
  <c r="P11" i="13"/>
  <c r="J11" i="13"/>
  <c r="V10" i="13"/>
  <c r="P10" i="13"/>
  <c r="J10" i="13"/>
  <c r="M59" i="8"/>
  <c r="M23" i="8"/>
  <c r="M170" i="8"/>
  <c r="M43" i="8"/>
  <c r="M15" i="8"/>
  <c r="M103" i="8"/>
  <c r="M26" i="8" l="1"/>
  <c r="M22" i="8"/>
  <c r="M105" i="8"/>
  <c r="M39" i="8"/>
  <c r="M37" i="8"/>
  <c r="M31" i="8"/>
  <c r="M157" i="8"/>
  <c r="M145" i="8"/>
  <c r="M29" i="8"/>
  <c r="M27" i="8"/>
  <c r="M21" i="8"/>
  <c r="M52" i="8"/>
  <c r="M42" i="8"/>
  <c r="M32" i="8"/>
  <c r="M151" i="8"/>
  <c r="M149" i="8"/>
  <c r="M143" i="8"/>
  <c r="M109" i="8"/>
  <c r="M169" i="8"/>
  <c r="M167" i="8"/>
  <c r="M165" i="8"/>
  <c r="M161" i="8"/>
  <c r="M159" i="8"/>
  <c r="M113" i="8"/>
  <c r="M111" i="8"/>
  <c r="M56" i="8"/>
  <c r="M141" i="8"/>
  <c r="M124" i="8"/>
  <c r="M120" i="8"/>
  <c r="M108" i="8"/>
  <c r="M57" i="8"/>
  <c r="M53" i="8"/>
  <c r="M49" i="8"/>
  <c r="M11" i="8"/>
  <c r="M174" i="8"/>
  <c r="M40" i="8"/>
  <c r="M130" i="8"/>
  <c r="M54" i="8"/>
  <c r="M50" i="8"/>
  <c r="M46" i="8"/>
  <c r="M99" i="8"/>
  <c r="M97" i="8"/>
  <c r="M95" i="8"/>
  <c r="M93" i="8"/>
  <c r="M91" i="8"/>
  <c r="M89" i="8"/>
  <c r="M87" i="8"/>
  <c r="M18" i="8"/>
  <c r="M140" i="8"/>
  <c r="M138" i="8"/>
  <c r="M131" i="8"/>
  <c r="M127" i="8"/>
  <c r="M74" i="8"/>
  <c r="M66" i="8"/>
  <c r="M47" i="8"/>
  <c r="M45" i="8"/>
  <c r="M172" i="8"/>
  <c r="M175" i="8"/>
  <c r="M158" i="8"/>
  <c r="M150" i="8"/>
  <c r="M139" i="8"/>
  <c r="M133" i="8"/>
  <c r="M116" i="8"/>
  <c r="M112" i="8"/>
  <c r="M101" i="8"/>
  <c r="M78" i="8"/>
  <c r="M70" i="8"/>
  <c r="M62" i="8"/>
  <c r="M58" i="8"/>
  <c r="M36" i="8"/>
  <c r="M28" i="8"/>
  <c r="M117" i="8"/>
  <c r="M77" i="8"/>
  <c r="M65" i="8"/>
  <c r="M35" i="8"/>
  <c r="M25" i="8"/>
  <c r="M173" i="8"/>
</calcChain>
</file>

<file path=xl/sharedStrings.xml><?xml version="1.0" encoding="utf-8"?>
<sst xmlns="http://schemas.openxmlformats.org/spreadsheetml/2006/main" count="941" uniqueCount="468">
  <si>
    <t>TOTAL</t>
  </si>
  <si>
    <t>PRESIDENTE MUNICIPAL</t>
  </si>
  <si>
    <t>TESORERO MUNICIPAL</t>
  </si>
  <si>
    <t>CONTRALOR MUNICIPAL</t>
  </si>
  <si>
    <t>MONTO TOTAL</t>
  </si>
  <si>
    <t>FISM</t>
  </si>
  <si>
    <t>MUNICIPAL</t>
  </si>
  <si>
    <t>ESTATAL</t>
  </si>
  <si>
    <t>FEDERAL</t>
  </si>
  <si>
    <t>PARTICULAR / OTROS</t>
  </si>
  <si>
    <t>-</t>
  </si>
  <si>
    <t>0</t>
  </si>
  <si>
    <t>SI</t>
  </si>
  <si>
    <t>NO</t>
  </si>
  <si>
    <t>INSTRUCTIVO</t>
  </si>
  <si>
    <t>"Bajo protesta de decir verdad, declaramos que este reporte y sus notas son razonablemente correctos, y son responsabilidad del emisor."</t>
  </si>
  <si>
    <t>MUNICIPIO:</t>
  </si>
  <si>
    <t>_____(1)_____</t>
  </si>
  <si>
    <t>DE _____(2)_____  A _____(3)_____ DEL AÑO _____(4)_____</t>
  </si>
  <si>
    <t>NOTAS:</t>
  </si>
  <si>
    <t>NOMBRE DE LA OBRA (5)</t>
  </si>
  <si>
    <t>UBICACIÓN (6)</t>
  </si>
  <si>
    <t>MODALIDAD DE EJECUCIÓN  (7)</t>
  </si>
  <si>
    <t>COG  (8)</t>
  </si>
  <si>
    <t>CUENTA CONTABLE  (9)</t>
  </si>
  <si>
    <t>UR  (11)</t>
  </si>
  <si>
    <t>OBRA CAPITALIZABLE   (12)</t>
  </si>
  <si>
    <t>_____(16)_____</t>
  </si>
  <si>
    <t xml:space="preserve"> (17)   </t>
  </si>
  <si>
    <t xml:space="preserve"> (17)      </t>
  </si>
  <si>
    <t>NÚMERO DE BENEFICIARIOS/METAS   (10)</t>
  </si>
  <si>
    <t>DIRECTOR DE OBRAS PÚBLICAS/RESPONSABLE</t>
  </si>
  <si>
    <r>
      <t xml:space="preserve">ESTRUCTURA FINANCIERA PRESUPUESTADA  (13)
</t>
    </r>
    <r>
      <rPr>
        <b/>
        <sz val="10"/>
        <color indexed="10"/>
        <rFont val="Arial Narrow"/>
        <family val="2"/>
      </rPr>
      <t>en correlación y congruencia con el anexo 6
ESTRUCTURA FINANCIERA  MODIFICADA (12)</t>
    </r>
  </si>
  <si>
    <r>
      <t xml:space="preserve">ESTRUCTURA FINANCIERA  EJERCIDA  (14)  </t>
    </r>
    <r>
      <rPr>
        <b/>
        <sz val="10"/>
        <color indexed="10"/>
        <rFont val="Arial Narrow"/>
        <family val="2"/>
      </rPr>
      <t>(momento devengado)
en correlación y congruencia con el anexo 6 
ESTRUCTURA FINACIERA FINAL  (13)</t>
    </r>
  </si>
  <si>
    <r>
      <t xml:space="preserve">ESTRUCTURA FINACIERA POR EJERCER    (15)
</t>
    </r>
    <r>
      <rPr>
        <b/>
        <sz val="10"/>
        <color indexed="10"/>
        <rFont val="Arial Narrow"/>
        <family val="2"/>
      </rPr>
      <t>en correlación y congruencia con el anexo 6 
POR EJERCER (14)</t>
    </r>
  </si>
  <si>
    <t>ESCUELA PRIMARIA JOSÉ HIDALGO</t>
  </si>
  <si>
    <t>MARUATA</t>
  </si>
  <si>
    <t>CONTRATO (AD)</t>
  </si>
  <si>
    <t>4206-6166</t>
  </si>
  <si>
    <t>5</t>
  </si>
  <si>
    <t>200 ALUMNOS</t>
  </si>
  <si>
    <t>X</t>
  </si>
  <si>
    <t xml:space="preserve">ANEXO 3: RELACIÓN DE OBRAS EJECUTADAS DURANTE EL EJERCICIO FISCAL </t>
  </si>
  <si>
    <t>NOMBRE DE LA OBRA</t>
  </si>
  <si>
    <t>ARQ. JOSE HUGO RAYA PIZANO</t>
  </si>
  <si>
    <t>No. OBRA</t>
  </si>
  <si>
    <t>AYS-501-2018-002</t>
  </si>
  <si>
    <t>CONSTRUCCIÓN DE TANQUE DE ALMACENAMIENTO DE AGUA POTABLE</t>
  </si>
  <si>
    <t>APUTZIO DE JUÁREZ, LA Y GRIEGA, 4A. MZA.</t>
  </si>
  <si>
    <t>AYS-501-2018-004</t>
  </si>
  <si>
    <t>AYS-501-2018-005</t>
  </si>
  <si>
    <t>AYS-501-2018-006</t>
  </si>
  <si>
    <t>AYS-501-2018-007</t>
  </si>
  <si>
    <t>CONSTRUCCIÓN DE RED DISTRIBUCIÓN DE AGUA POTABLE.</t>
  </si>
  <si>
    <t>COATEPEC DE MORELOS, COL. MELCHOR OCAMPO, 3A. MZA.</t>
  </si>
  <si>
    <t>AYS-501-2018-008</t>
  </si>
  <si>
    <t>COATEPEC DE MORELOS, COL. PUERTO DEL AIRE, LA GARITA, 2A. MZA.</t>
  </si>
  <si>
    <t>AYS-501-2018-009</t>
  </si>
  <si>
    <t>CURUNGUEO, 1A. MZA.</t>
  </si>
  <si>
    <t>AYS-501-2018-011</t>
  </si>
  <si>
    <t>EL AGUACATE, OJO DE AGUA</t>
  </si>
  <si>
    <t>AYS-501-2018-012</t>
  </si>
  <si>
    <t>EL AGUACATE, LOS GARCÍA</t>
  </si>
  <si>
    <t>AYS-501-2018-014</t>
  </si>
  <si>
    <t>REHABILITACIÓN DE RED DE AGUA POTABLE Y OBRAS COMPLEMENTARIAS, 2A. ETAPA</t>
  </si>
  <si>
    <t>HEROICA ZITÁCUARO, CALLE GRAL. PUEBLITA SUR</t>
  </si>
  <si>
    <t>AYS-501-2018-015</t>
  </si>
  <si>
    <t xml:space="preserve">AMPLIACIÓN DE RED DE AGUA POTABLE </t>
  </si>
  <si>
    <t>HEROICA ZITÁCUARO, CALLE RAFAEL LANDÍVAR Y SANTOS DEGOLLADO, COL. HEROES FERROCARRILEROS.</t>
  </si>
  <si>
    <t>HEROICA ZITÁCUARO</t>
  </si>
  <si>
    <t>AYS-501-2018-017</t>
  </si>
  <si>
    <t>CONSTRUCCIÓN DE RED DE AGUA POTABLE</t>
  </si>
  <si>
    <t>IGNACIO LÓPEZ RAYÓN, LOS REYES, 5A. MZA.</t>
  </si>
  <si>
    <t>AYS-501-2018-018</t>
  </si>
  <si>
    <t>CONSTRUCCIÓN DE RED DE AGUA POTABLE 2A. ETAPA</t>
  </si>
  <si>
    <t>IGNACIO LÓPEZ RAYÓN, EL SAUZ</t>
  </si>
  <si>
    <t>AYS-501-2018-020</t>
  </si>
  <si>
    <t xml:space="preserve">CONSTRUCCIÓN DE LÍNEA DE CONDUCCIÓN DE AGUA POTABLE </t>
  </si>
  <si>
    <t>MANZANILLOS, 2A. MZA.</t>
  </si>
  <si>
    <t>AYS-501-2018-021</t>
  </si>
  <si>
    <t>NICOLÁS ROMERO, 1A. MZA LA BARRANCA</t>
  </si>
  <si>
    <t>AYS-501-2018-022</t>
  </si>
  <si>
    <t>NICOLÁS ROMERO, 3A. MZA.</t>
  </si>
  <si>
    <t>AYS-501-2018-026</t>
  </si>
  <si>
    <t>CONSTRUCCIÓN DE LÍNEA DE CONDUCCIÓN Y SISTEMA DE BOMBEO DE AGUA POTABLE</t>
  </si>
  <si>
    <t>TIMBINEO DE LOS CONTRERAS, LAS PILITAS, 2A. MZA.</t>
  </si>
  <si>
    <t>AYS-501-2018-027</t>
  </si>
  <si>
    <t>TIMBINEO DE LOS CONTRERAS, 1A. MZA.</t>
  </si>
  <si>
    <t>AYS-501-2018-028</t>
  </si>
  <si>
    <t>CONSTRUCCIÓN DE RED DE AGUA POTABLE DE 2"</t>
  </si>
  <si>
    <t>ZIRÁHUATO DE LOS BERNAL. 2A. MZA</t>
  </si>
  <si>
    <t>AYS-501-2018-029</t>
  </si>
  <si>
    <t>CONSTRUCCIÓN DE DRENAJE SANITARIO</t>
  </si>
  <si>
    <t>APUTZIO DE JUÁREZ, LINDAVISTA  4A. MZA.</t>
  </si>
  <si>
    <t>AYS-501-2018-030</t>
  </si>
  <si>
    <t>AYS-501-2018-031</t>
  </si>
  <si>
    <t>COATEPEC DE MORELOS, CAMÉMBARO</t>
  </si>
  <si>
    <t>AYS-501-2018-032</t>
  </si>
  <si>
    <t>CONSTRUCCIÓN DE DRENAJE SANITARIO.</t>
  </si>
  <si>
    <t>COATEPEC DE MORELOS, 6A. MZA., LOS ZAPOTES.</t>
  </si>
  <si>
    <t>AYS-501-2018-033</t>
  </si>
  <si>
    <t>CONSTRUCCIÓN DE DRENAJE SANITARIO, 2A. ETAPA.</t>
  </si>
  <si>
    <t xml:space="preserve">COATEPEC DE MORELOS,  CALLE PAÑOLANDAS,  5A. MZA. </t>
  </si>
  <si>
    <t>AYS-501-2018-035</t>
  </si>
  <si>
    <t>COATEPEC DE MORELOS, SAN CAYETANO</t>
  </si>
  <si>
    <t>AYS-501-2018-036</t>
  </si>
  <si>
    <t>COATEPEC DE MORELOS, LA GARITA, 2A. MZA.</t>
  </si>
  <si>
    <t>AYS-501-2018-040</t>
  </si>
  <si>
    <t>CURUNGUEO, EL RINCÓN, 1. MZA.</t>
  </si>
  <si>
    <t>AYS-501-2018-041</t>
  </si>
  <si>
    <t>AYS-501-2018-042</t>
  </si>
  <si>
    <t>CURUNGUEO, EL SABINAL, 1A. MZA.</t>
  </si>
  <si>
    <t>AYS-501-2018-043</t>
  </si>
  <si>
    <t>COLONIA EMILIANO ZAPATA, 2A. MZA. OJO DE AGUA</t>
  </si>
  <si>
    <t>AYS-501-2018-044</t>
  </si>
  <si>
    <t>AYS-501-2018-047</t>
  </si>
  <si>
    <t>EL AGUACATE, EL MOLINO</t>
  </si>
  <si>
    <t>AYS-501-2018-049</t>
  </si>
  <si>
    <t>CONSTRUCCIÓN DE DRENAJE SANITARIO Y REPOSICIÓN DE PAVIMENTO</t>
  </si>
  <si>
    <t>EL AGUACATE, LOS ENCINOS</t>
  </si>
  <si>
    <t>AYS-501-2018-050</t>
  </si>
  <si>
    <t>EL AGUACATE, DEL PANTEÓN A "LOS SALINAS"</t>
  </si>
  <si>
    <t>AYS-501-2018-051</t>
  </si>
  <si>
    <t>EL AGUACATE, LA VÍA</t>
  </si>
  <si>
    <t>AYS-501-2018-052</t>
  </si>
  <si>
    <t>AMPLIACIÓN DE RED DE DRENAJE SANITARIO</t>
  </si>
  <si>
    <t>AYS-501-2018-053</t>
  </si>
  <si>
    <t xml:space="preserve">CONSTRUCCIÓN DE SUBCOLECTOR PLUVIAL </t>
  </si>
  <si>
    <t>HEROICA ZITÁCUARO, CALLE HIDALGO ORIENTE, ENTRE AGUSTÍN ITURBIDE Y PROFR. LORENZO CORRO</t>
  </si>
  <si>
    <t>AYS-501-2018-054</t>
  </si>
  <si>
    <t xml:space="preserve">REHABILITACIÓN DE DRENAJE SANITARIO Y  PLUVIAL </t>
  </si>
  <si>
    <t>HEROICA ZITÁCUARO, CALLE GRAL. PUEBLITA ENTRE HIDALGO Y REVOLUCIÓN</t>
  </si>
  <si>
    <t>AYS-501-2018-055</t>
  </si>
  <si>
    <t xml:space="preserve">CONSTRUCCIÓN DE DRENAJE SANITARIO </t>
  </si>
  <si>
    <t>HEROICA ZITÁCUARO, CALLE CDA. DE LOS GÓMEZ, COL. INFONAVIT.</t>
  </si>
  <si>
    <t>AYS-501-2018-056</t>
  </si>
  <si>
    <t>IGNACIO LÓPEZ RAYÓN, LAS MAJADAS.</t>
  </si>
  <si>
    <t>AYS-501-2018-057</t>
  </si>
  <si>
    <t>CONSTRUCCIÓN DE DRENAJE SANITARIO Y DESCARGAS DOMICILIARIAS</t>
  </si>
  <si>
    <t>NICOLÁS ROMERO 4A. MZA., TRES CRUCES</t>
  </si>
  <si>
    <t>AYS-501-2018-058</t>
  </si>
  <si>
    <t>NICOLÁS ROMERO 2A. MZA., LOS PINOS</t>
  </si>
  <si>
    <t>AYS-501-2018-059</t>
  </si>
  <si>
    <t>NICOLÁS ROMERO 1A. MZA.,  LOS AILES.</t>
  </si>
  <si>
    <t>AYS-501-2018-060</t>
  </si>
  <si>
    <t>CONSTRUCCIÓN DE DRENAJE PLUVIAL</t>
  </si>
  <si>
    <t>SAN FELIPE LOS  ALZATI, 1A. MZA.</t>
  </si>
  <si>
    <t>AYS-501-2018-061</t>
  </si>
  <si>
    <t>SAN FELIPE LOS  ALZATI, 1A. MZA. FRENTE A LA CONCRETERA</t>
  </si>
  <si>
    <t>AYS-501-2018-062</t>
  </si>
  <si>
    <t>SAN FELIPE LOS ALZATI, COL. EMILIANO ZAPATA</t>
  </si>
  <si>
    <t>AYS-501-2018-063</t>
  </si>
  <si>
    <t>SAN JUAN ZITÁCUARO,  LA LOMITA</t>
  </si>
  <si>
    <t>AYS-501-2018-064</t>
  </si>
  <si>
    <t>SAN JUAN ZITÁCUARO,  LA LOMITA 2A. ETAPA</t>
  </si>
  <si>
    <t>AYS-501-2018-065</t>
  </si>
  <si>
    <t>SAN JUAN ZITÁCUARO,  LA MESITA, 3A. MZA.</t>
  </si>
  <si>
    <t>AYS-501-2018-066</t>
  </si>
  <si>
    <t>SAN JUAN ZITÁCUARO,  LA MESA DE CEDANO, LA PALMA DE CEDANO.</t>
  </si>
  <si>
    <t>AYS-501-2018-067</t>
  </si>
  <si>
    <t>CONSTRUCCIÓN DE DRENAJE SANITARIO Y PLUVIAL</t>
  </si>
  <si>
    <t>AYS-501-2018-069</t>
  </si>
  <si>
    <t>SAN JUAN ZITÁCUARO, CALLE DIANA LAURA, COL. LUIS DONALDO COLOSIO.</t>
  </si>
  <si>
    <t>AYS-501-2018-070</t>
  </si>
  <si>
    <t>SAN JUAN ZITÁCUARO, COL. ADOLFO LÓPEZ MATEOS.</t>
  </si>
  <si>
    <t>AYS-501-2018-071</t>
  </si>
  <si>
    <t xml:space="preserve">SAN JUAN ZITÁCUARO, CDA. DE LAGO DE CATEMACO, PUEBLO NUEVO. </t>
  </si>
  <si>
    <t>AYS-501-2018-072</t>
  </si>
  <si>
    <t>CONSTRUCCIÓN DE ALCANTARILLA PLUVIAL</t>
  </si>
  <si>
    <t>AYS-501-2018-073</t>
  </si>
  <si>
    <t xml:space="preserve">CONSTRUCCIÓN DE DRENAJE PLUVIAL </t>
  </si>
  <si>
    <t>TIMBINEO DE LOS CONTRERAS, 1A. MZA. UBICADO EN EL KINDER</t>
  </si>
  <si>
    <t>AYS-501-2018-074</t>
  </si>
  <si>
    <t>ZIRÁHUATO DE LOS BERNAL, AGUA NUEVA</t>
  </si>
  <si>
    <t>AYS-501-2018-075</t>
  </si>
  <si>
    <t>ZIRÁHUATO DE LOS BERNAL, LA ESTACIÓN</t>
  </si>
  <si>
    <t>ZIRÁHUATO DE LOS BERNAL, PUENTECILLAS</t>
  </si>
  <si>
    <t>AYS-501-2018-077</t>
  </si>
  <si>
    <t>ZIRÁHUATO DE LOS BERNAL, ATRÁS DEL PANTEÓN</t>
  </si>
  <si>
    <t>VIV-501-2018-078</t>
  </si>
  <si>
    <t>MUNICIPIO DE ZITÁCUARO</t>
  </si>
  <si>
    <t>SAL-501-2018-080</t>
  </si>
  <si>
    <t>MEJORAMIENTO DE CLÍNICA</t>
  </si>
  <si>
    <t>APUTZIO DE JUÁREZ, 4A. MZA. LINDAVISTA</t>
  </si>
  <si>
    <t>SAL-501-2018-081</t>
  </si>
  <si>
    <t>REHABILITACIÓN DE DISPENSARIO MÉDICO</t>
  </si>
  <si>
    <t>CURUNGUEO 1A. MZA.</t>
  </si>
  <si>
    <t>SAL-501-2018-083</t>
  </si>
  <si>
    <t>ZIRÁHUATO DE LOS BERNAL, 1A. MZA.</t>
  </si>
  <si>
    <t>CONSTRUCCIÓN DE DESAYUNADOR ESCOLAR EN ESC. PRIM. RURAL FED. "REVOLUCIÓN"</t>
  </si>
  <si>
    <t>FRANCISCO SERRATO, LA SOLEDAD.</t>
  </si>
  <si>
    <t xml:space="preserve">CONSTRUCCIÓN DE DESAYUNADOR ESCOLAR </t>
  </si>
  <si>
    <t>NICOLÁS ROMERO 6A. MZA.</t>
  </si>
  <si>
    <t>ED-501-2018-087</t>
  </si>
  <si>
    <t>CONSTRUCCIÓN DE CERCO PERIMETRAL EN JARDÍN DE NIÑOS.</t>
  </si>
  <si>
    <t>APUTZIO DE JUÁREZ, 4A. MZA. LA Y GRIEGA</t>
  </si>
  <si>
    <t>ED-501-2018-088</t>
  </si>
  <si>
    <t>CONSTRUCCIÓN DE CERCO PERIMETRAL EN ESCUELA  TELESECUNDARIA.</t>
  </si>
  <si>
    <t xml:space="preserve">APUTZIO DE JUÁREZ, 4A. MZA., LAS LOMAS </t>
  </si>
  <si>
    <t>ED-501-2018-089</t>
  </si>
  <si>
    <t>REHABILITACIÓN DE AULAS EN PREESCOLAR "ALFREDO MAILLEFERT"</t>
  </si>
  <si>
    <t>APUTZIO DE JUÁREZ</t>
  </si>
  <si>
    <t>ED-501-2018-090</t>
  </si>
  <si>
    <t>CONSTRUCCIÓN DE BARDA PERIMETRAL EN  ESC. TELESECUNDARIA "20 DE NOVIEMBRE"</t>
  </si>
  <si>
    <t>CRESCENCIO MORALES, MACHO DE AGUA</t>
  </si>
  <si>
    <t>ED-501-2018-091</t>
  </si>
  <si>
    <t>CONTRUCCIÓN DE BARDA PERIMETRAL EN  ESC. TELESEC. 16ETV0447</t>
  </si>
  <si>
    <t>CRESCENCIO MORALES, LA BARRANCA 5A. MZA.</t>
  </si>
  <si>
    <t>ED-501-2018-092</t>
  </si>
  <si>
    <t>CONSTRUCCIÓN DE BARDA, EN ESCUELA  1A. ETAPA.</t>
  </si>
  <si>
    <t>CRESCENCIO MORALES,  EL TIGRITO, 2A. MZA.</t>
  </si>
  <si>
    <t>ED-501-2018-093</t>
  </si>
  <si>
    <t>CRESCENCIO MORALES, EL LINDERO, 2A. MZA.</t>
  </si>
  <si>
    <t>ED-501-2018-094</t>
  </si>
  <si>
    <t>CRESCENCIO MORALES, LA BARRANCA 5A. MZA</t>
  </si>
  <si>
    <t>ED-501-2018-095</t>
  </si>
  <si>
    <t>REHABILITACIÓN DE 2 AULAS EN ESC. PRIM. "MORELOS"</t>
  </si>
  <si>
    <t>ED-501-2018-096</t>
  </si>
  <si>
    <t>DONACIANO OJEDA, 1A. MZA.</t>
  </si>
  <si>
    <t>ED-501-2018-097</t>
  </si>
  <si>
    <t>DONACIANO OJEDA, 2A. MZA.</t>
  </si>
  <si>
    <t>ED-501-2018-098</t>
  </si>
  <si>
    <t>EL AGUACATE</t>
  </si>
  <si>
    <t>ED-501-2018-099</t>
  </si>
  <si>
    <t>CONSTRUCCIÓN DE CISTERNA EN ESCUELA PRIM. "JOSÉ MA. MORELOS"</t>
  </si>
  <si>
    <t>FRANCISCO SERRATO, 1A. MZA.</t>
  </si>
  <si>
    <t>ED-501-2018-100</t>
  </si>
  <si>
    <t>HEROICA ZITÁCUARO, AV. REVOLUCIÓN SUR NO. 352</t>
  </si>
  <si>
    <t>ED-501-2018-101</t>
  </si>
  <si>
    <t>CONSTRUCCIÓN DE MURO DE CONTENCIÓN EN J. DE N. DE NIÑOS "SAMUEL RAMOS"</t>
  </si>
  <si>
    <t>HEROICA ZITÁCUARO.</t>
  </si>
  <si>
    <t>ED-501-2018-104</t>
  </si>
  <si>
    <t>CONSTRUCCIÓN DE DOMO EN ESCUELA TELESECUNDARIA ESTVV16448</t>
  </si>
  <si>
    <t>SAN JUAN ZITÁCUARO,  LA FUNDICIÓN, 5A. MZA.</t>
  </si>
  <si>
    <t>ED-501-2018-105</t>
  </si>
  <si>
    <t>CONSTRUCIÓN DE AULA EN  ESCUELA PRIMARIA "CUAUHTEMOC"</t>
  </si>
  <si>
    <t>SAN JUAN ZITÁCUARO, LA MESA DE CEDANO</t>
  </si>
  <si>
    <t>ED-501-2018-106</t>
  </si>
  <si>
    <t>CONSTRUCIÓN DE BARDA PERIMETRAL EN ESC. TELESECUNDARIA</t>
  </si>
  <si>
    <t>SAN JUAN ZITÁCUARO, LA PALMA DE CEDANO</t>
  </si>
  <si>
    <t>ED-501-2018-107</t>
  </si>
  <si>
    <t>CONSTRUCIÓN DE AULA EN ESC. PRIM. "1° DE MAYO"</t>
  </si>
  <si>
    <t>SAN JUAN ZITÁCUARO, COL. 1° DE MAYO</t>
  </si>
  <si>
    <t>ED-501-2018-108</t>
  </si>
  <si>
    <t>CONSTRUCIÓN DE AULA EN JARDIN DE NIÑOS "REMIGIO DE YARZA"</t>
  </si>
  <si>
    <t>SAN JUAN ZITÁCUARO,  PUEBLO NUEVO</t>
  </si>
  <si>
    <t>ED-501-2018-109</t>
  </si>
  <si>
    <t>TIMBINEO DE LOS CONTRERAS, ARMADILLOS</t>
  </si>
  <si>
    <t>ED-501-2018-110</t>
  </si>
  <si>
    <t>REHABILITACIÓN DE 2 AULAS EN ESCUELA</t>
  </si>
  <si>
    <t>TIMBINEO DE LOS CONTRERAS, LA PILAS.</t>
  </si>
  <si>
    <t>ED-501-2018-111</t>
  </si>
  <si>
    <t>CONSTRUCCIÓN DE AULA EN TELEBACHILLERATO</t>
  </si>
  <si>
    <t>ED-501-2018-113</t>
  </si>
  <si>
    <t>REHABILITACIÓN DE SANITARIOS EN ESC. PRIM. "LEONA VICARIO"</t>
  </si>
  <si>
    <t>ED-501-2018-114</t>
  </si>
  <si>
    <t>ZIRÁHUATO DE LOS BERNAL, LA PRESA, 2A. MZA.</t>
  </si>
  <si>
    <t>ED-501-2018-115</t>
  </si>
  <si>
    <t>ZIRÁHUATO DE LOS BERNAL, LAS PILAS, 1A. MZA.</t>
  </si>
  <si>
    <t>ED-501-2018-116</t>
  </si>
  <si>
    <t>ED-501-2018-117</t>
  </si>
  <si>
    <t>ZIRÁHUATO DE LOS BERNAL, OJO DE AGUA</t>
  </si>
  <si>
    <t>URB-501-2018-118</t>
  </si>
  <si>
    <t>MEJORAMIENTO DE CAMINOS RURALES (BACHEO)</t>
  </si>
  <si>
    <t>URB-501-2018-119</t>
  </si>
  <si>
    <t>REHABILITACIÓN DE VARIAS CALLES DE LA CIUDAD (REVESTIMIENTO)</t>
  </si>
  <si>
    <t>URB-501-2018-120</t>
  </si>
  <si>
    <t xml:space="preserve">MEJORAMIENTO DE LA SEÑALÉTICA DE VARIAS CALLES DE LA CIUDAD </t>
  </si>
  <si>
    <t>URB-501-2018-121</t>
  </si>
  <si>
    <t>REHABILITACIÓN DE CAMINOS RURALES</t>
  </si>
  <si>
    <t>URB-501-2018-122</t>
  </si>
  <si>
    <t>NICOLÁS ROMERO 1A. MZA., FRACCIONAMIENTO YURINGARI.</t>
  </si>
  <si>
    <t>URB-501-2018-123</t>
  </si>
  <si>
    <t>TERMINACIÓN DE CALLE INTEGRAL EL UCAZ FRACCIONAMIENTO YURINGARI, ENTRE CALLE TRES Y CALLE CUATRO</t>
  </si>
  <si>
    <t>URB-501-2018-124</t>
  </si>
  <si>
    <t>TERMINACIÓN DE CALLE INTEGRAL DOS FRACC. YURINGARI, ENTRE CALLE UNO Y EL UCAZ</t>
  </si>
  <si>
    <t>URB-501-2018-125</t>
  </si>
  <si>
    <t>TERMINACIÓN DE CALLE INTEGRAL PROLONGACIÓN CERRO LA PLUMA, ENTRE CALLES LA ESMERALDA Y CERRO LOS PICACHOS</t>
  </si>
  <si>
    <t>SAN JUAN ZITÁCUARO, COL. LOMAS DE ORIENTE</t>
  </si>
  <si>
    <t>URB-501-2018-126</t>
  </si>
  <si>
    <t>TERMINACIÓN DE CALLE INTEGRAL LAGUNA DE SAN FELIPE ENTRE CALLES LAGO DE CATEMACO Y LAGUNA DE LA LUNA</t>
  </si>
  <si>
    <t>URB-501-2018-127</t>
  </si>
  <si>
    <t>TERMINACIÓN DE CALLE INTEGRAL LAGUNA DE SAN JORGE ENTRE CALLES LAGO DE PÁTZCUARO Y LAGUNA DE CATEMACO</t>
  </si>
  <si>
    <t>URB-501-2018-128</t>
  </si>
  <si>
    <t>TERMINACIÓN DE CALLE INTEGRAL PRESA DE INFIERNILLO ENTRE CALLES PRESA VALSEQUILLO Y LIBRAMIENTO FRANCISCO J. MUJICA</t>
  </si>
  <si>
    <t>URB-501-2018-129</t>
  </si>
  <si>
    <t>TERMINACIÓN DE CALLE INTEGRAL PROLONGACIÓN CERRO DE LAS PAPAS, COL. PUEBLO NUEVO  ENTRE CALLES LA COYOTA, SIERRA DE CHINCUA Y SIN NOMBRE</t>
  </si>
  <si>
    <t>URB-501-2018-130</t>
  </si>
  <si>
    <t>TERMINACIÓN DE CALLE INTEGRAL SANTIAGUILLO ENTRE CALLES PRESA SAN ANTONIO PRESA LA VILLITA</t>
  </si>
  <si>
    <t>GI-501-2018-131</t>
  </si>
  <si>
    <t>GASTOS INDIRECTOS</t>
  </si>
  <si>
    <t>ZITÁCUARO</t>
  </si>
  <si>
    <t>AYS-501-2018-172</t>
  </si>
  <si>
    <t>AYS-501-2018-173</t>
  </si>
  <si>
    <t>AYS-501-2018-177</t>
  </si>
  <si>
    <t>AYS-501-2018-179</t>
  </si>
  <si>
    <t>AYS-501-2018-180</t>
  </si>
  <si>
    <t>AYS-501-2018-181</t>
  </si>
  <si>
    <t>AYS-501-2018-182</t>
  </si>
  <si>
    <t>AYS-501-2018-185</t>
  </si>
  <si>
    <t>AYS-501-2018-186</t>
  </si>
  <si>
    <t>AYS-501-2018-187</t>
  </si>
  <si>
    <t>AYS-501-2018-188</t>
  </si>
  <si>
    <t>AYS-501-2018-189</t>
  </si>
  <si>
    <t>AYS-501-2018-190</t>
  </si>
  <si>
    <t>AYS-501-2018-191</t>
  </si>
  <si>
    <t>AYS-501-2018-192</t>
  </si>
  <si>
    <t>AYS-501-2018-231</t>
  </si>
  <si>
    <t>AYS-501-2018 -193</t>
  </si>
  <si>
    <t>AYS-501-2018 -194</t>
  </si>
  <si>
    <t>AYS-501-2018 -195</t>
  </si>
  <si>
    <t>VIV-501-2018-197</t>
  </si>
  <si>
    <t>VIV-501-2018-198</t>
  </si>
  <si>
    <t>VIV-501-2018-199</t>
  </si>
  <si>
    <t>VIV-501-2018-200</t>
  </si>
  <si>
    <t>VIV-501-2018-201</t>
  </si>
  <si>
    <t>VIV-501-2018-202</t>
  </si>
  <si>
    <t>VIV-501-2018-203</t>
  </si>
  <si>
    <t>VIV-501-2018-204</t>
  </si>
  <si>
    <t>VIV-501-2018-205</t>
  </si>
  <si>
    <t>VIV-501-2018-206</t>
  </si>
  <si>
    <t>VIV-501-2018-207</t>
  </si>
  <si>
    <t>VIV-501-2018-208</t>
  </si>
  <si>
    <t>VIV-501-2018-209</t>
  </si>
  <si>
    <t>VIV-501-2018-210</t>
  </si>
  <si>
    <t>VIV-501-2018-211</t>
  </si>
  <si>
    <t>VIV-501-2018-212</t>
  </si>
  <si>
    <t>SAL-501-2018-213</t>
  </si>
  <si>
    <t>SAL-501-2018-214</t>
  </si>
  <si>
    <t>ED-501-2018-084</t>
  </si>
  <si>
    <t>ED-501-2018-085</t>
  </si>
  <si>
    <t>ED-501-2018-086</t>
  </si>
  <si>
    <t>ED-501-2018-215</t>
  </si>
  <si>
    <t>ED-501-2018-216</t>
  </si>
  <si>
    <t>ED-501-2018-218</t>
  </si>
  <si>
    <t>ED-501-2018-219</t>
  </si>
  <si>
    <t>ED-501-2018-220</t>
  </si>
  <si>
    <t>URB-501-2018-221</t>
  </si>
  <si>
    <t>URB-501-2018-222</t>
  </si>
  <si>
    <t>URB-501-2018-223</t>
  </si>
  <si>
    <t>URB-501-2018-224</t>
  </si>
  <si>
    <t>URB-501-2018-225</t>
  </si>
  <si>
    <t>OP-501-2018-226</t>
  </si>
  <si>
    <t>PDI-501-2018-227</t>
  </si>
  <si>
    <t>PDI-501-2018-228</t>
  </si>
  <si>
    <t>PDI-501-2018-229</t>
  </si>
  <si>
    <t>PDI-501-2018-230</t>
  </si>
  <si>
    <t>ED-563-2018-141</t>
  </si>
  <si>
    <t>ED-563-2018-142</t>
  </si>
  <si>
    <t>CONSTRUCCIÓN DE TANQUE DE ALMACENAMIENTO DE AGUA POTABLE Y LÍNEA DE CONDUCCCIÓN</t>
  </si>
  <si>
    <t>TERMINACIÓN DE DRENAJE SANITARIO</t>
  </si>
  <si>
    <t>CONSTRUCCIÓN DE RED DE DRENAJE SANITARIO EN LA COLONIA ALIANZA PROGRESISTA SANTA FE: CALLES LA PIEDAD Y BARRANCA DEL MUERTO, 1A. ETAPA</t>
  </si>
  <si>
    <t>ADECUACIÓN Y ENTUBAMIENTO DE LA BARRANCA DEL DIABLO,  DEL 0+095 AL 0+130, 2A. ETAPA</t>
  </si>
  <si>
    <t>AMPLIACIÓN DE RED DE DRENAJE SANITARIO  EN CALLE  FRANCISCO MONTES DE OCA</t>
  </si>
  <si>
    <t>AMPLIACIÓN DE RED DE DRENAJE SANITARIO  EN CALLE  MORELOS NORTE</t>
  </si>
  <si>
    <t>AMPLIACIÓN  DE DRENAJE SANITARIO</t>
  </si>
  <si>
    <t>AMPLIACIÓN DE OBRAS DE DRENAJE SANITARIO, DESCARGAS SANITARIAS,  ALCANTARILLAS Y RED DE AGUA POTABLE</t>
  </si>
  <si>
    <t>CONSTRUCCIÓN DE ALCANTARILLA PLUVIAL.</t>
  </si>
  <si>
    <t>PROGRAMA DE AMPLIACIÓN DE LA VIVIENDA  PARA JEFAS DE FAMILIA. (PIES DE CASA) SEGUNDA ETAPA</t>
  </si>
  <si>
    <t>AMPLIACIÓN DE RED DE ENERGÍA ELÉCTRICA</t>
  </si>
  <si>
    <t>AMPLIACIÓN DE RED DE ENERGÍA ELÉCTRICA, 1A. ETAPA</t>
  </si>
  <si>
    <t xml:space="preserve">AMPLIACIÓN DE RED ELÉCTRICA DE  BAJA TENSIÓN </t>
  </si>
  <si>
    <t>AMPLIACIÓN DE RED DE ENERGÍA ELÉCTRICA.</t>
  </si>
  <si>
    <t>TERMINACIÓN DE RED DE ENERGÍA ELÉCTRICA.</t>
  </si>
  <si>
    <t>AMPLIACIÓN DE CLÍNICA</t>
  </si>
  <si>
    <t>MEJORAMIENTO DE CONSULTORIO EN EL CENTRO DE SALUD</t>
  </si>
  <si>
    <t>MEJORAMIENTO DE CLÍNICA RURAL</t>
  </si>
  <si>
    <t>CONSTRUCCIÓN BARDA PERIMETRAL EN ESCUELA PRIMARIA</t>
  </si>
  <si>
    <t>REHABILITACIÓN DE ESCUELA PRIMARIA</t>
  </si>
  <si>
    <t>CONSTRUCCIÓN DE AULA ESC.   PRIMARIA "NIÑOS ARTILLEROS"</t>
  </si>
  <si>
    <t>MEJORAMIENTO DE AULAS EN TELEBACHILLERATO</t>
  </si>
  <si>
    <t>CONSTRUCCIÓN DE BARDA EN J/N "JOSÉ SIXTO VERDUZCO". 2A. ETAPA</t>
  </si>
  <si>
    <t>REHABILITACIÓN DE AULAS  EN ESC. PRIM. RURAL FED. "REVOLUCIÓN"</t>
  </si>
  <si>
    <t>REMODELACIÓN DE MÓDULO DE SANITARIOS EN ESC. SEC. TEC. NO. 49</t>
  </si>
  <si>
    <t>REHABILITACIÓN DE SANITARIOS EN ESCUELA PRIMARIA</t>
  </si>
  <si>
    <t>CONSTRUCCIÓN DE AULA EN JARDÍN DE NIÑOS INDÍGENA</t>
  </si>
  <si>
    <t>TERMINACIÓN DE AULAS EN TELEBACHILLERATO, NICOLÁS ROMERO</t>
  </si>
  <si>
    <t>CONSTRUCCIÓN DE TECHUMBRE SOBRE ÁREA DEPORTIVA EN ESCUELA PRIMARIA "JOSE MA MORELOS Y PAVÓN"</t>
  </si>
  <si>
    <t xml:space="preserve">CONSTRUCCIÓN DE BARDA PERIMETRAL EN ESCUELA PRIMARIA </t>
  </si>
  <si>
    <t>REHABILITACIÓN DE AULAS EN CENTRO DE ESTUDIOS TECNOLÓGICOS INDUSTRIAL Y DE SERVICIOS NO. 28</t>
  </si>
  <si>
    <t>AMPLIACIÓN DE RED DE ALUMBRADO PÚBLICO EN CALLE LAGO DE PÁTZCUARO</t>
  </si>
  <si>
    <t xml:space="preserve">CONSTRUCCIÓN DE PUENTE VEHICULAR </t>
  </si>
  <si>
    <t>CONSTRUCCIÓN DE MURO DE CONTENCIÓN EN CAMINO</t>
  </si>
  <si>
    <t>TERMINACIÓN DE CALLE CANOA, FRACC. YURINGARI, ENTRE CALLES EL UCAZ Y CAMINO A LA CONOA</t>
  </si>
  <si>
    <t>CONTRUCCIÓN DE MURO DE CONTENCIÓN, ESCALINATA Y BANQUETAS EN CALLE LAGO DE PÁTZCUARO</t>
  </si>
  <si>
    <t xml:space="preserve">CONSTRUCCIÓN DE CANAL DE RIEGO </t>
  </si>
  <si>
    <t>REGLAMENTO DE DESARROLLO URBANO</t>
  </si>
  <si>
    <t>REGLAMENTO DEL PROGRAMA DE ORDENAMIENTO TERRITORIAL</t>
  </si>
  <si>
    <t>REGLAMENTO DEL PROGRAMA INTEGRAL DE MOVILIDAD SUSTENTABLE</t>
  </si>
  <si>
    <t>SEGUNDA FASE DEL PLAN DE ESPACIO PÚBLICO Y MOVILIDAD REGIONAL SUSTENTABLE  DE ZITÁCUARO, MICHOACÁN</t>
  </si>
  <si>
    <t>CONSTRUCCIÓN DE AULA EN  EL JARDIN DE NIÑOS PABLO PICASSO DE LA COLONIA NUEVA DE SAN FELIPE EN ZITÁCUARO</t>
  </si>
  <si>
    <t>CONSTRUCCIÓN DE AULA EN LA ESCUELA PRIMARIA J. MARÍA MORELOS, EN LA COYOTA EN ZITÁCUARO</t>
  </si>
  <si>
    <t>CHICHIMEQUILLAS DE ESCOBEDO, LA CAPILLA, 3A. MZA.</t>
  </si>
  <si>
    <t>CHICHIMEQUILLAS DE ESCOBEDO, LA PRESA, 3A. MZA.</t>
  </si>
  <si>
    <t>CHICHIMEQUILLAS DE ESCOBEDO, LOS AILES, 4A. MZA.</t>
  </si>
  <si>
    <t>CRESCENCIO MORALES,  1A. MZA. EL RINCÓN, LA LAGUNA SECA</t>
  </si>
  <si>
    <t>CRESCENCIO MORALES,  LOMAS DE APARICIO</t>
  </si>
  <si>
    <t>COLONIA EMILIANO ZAPATA, 2A. MZA.</t>
  </si>
  <si>
    <t>HEROICA ZITÁCUARO, CALLE RAFAEL LANDÍVAR Y SANTOS DEGOLLADO, COL. HEROES FERROCARRILEROS</t>
  </si>
  <si>
    <t>NICOLÁS ROMERO, 6A. MZA. EL CAMPAMENTO</t>
  </si>
  <si>
    <t>NICOLÁS ROMERO, 2A. MZA. LA BARRANCA</t>
  </si>
  <si>
    <t xml:space="preserve">NICOLÁS ROMERO, 4A. MZA. </t>
  </si>
  <si>
    <t>CHICHIMEQUILLAS DE ESCOBEDO, 2A. MZA.</t>
  </si>
  <si>
    <t>COATEPEC DE MORELOS, LA GARITA, 2A. MZA. LA LECHERÍA</t>
  </si>
  <si>
    <t>CRESCENCIO MORALES,  KM 80, MACHO DE AGUA.</t>
  </si>
  <si>
    <t>CRESCENCIO MORALES, EL TIGRE.</t>
  </si>
  <si>
    <t>CURUNGUEO,  LA GIRONDA</t>
  </si>
  <si>
    <t>CURUNGUEO, VALLE VERDE, LA ZIRANDA.</t>
  </si>
  <si>
    <t>EL AGUACATE, EN CONAFE</t>
  </si>
  <si>
    <t>HEROICA ZITÁCUARO, COL. EL MORAL.</t>
  </si>
  <si>
    <t>HEROICA ZITÁCUARO, COL. EDUCACIÓN.</t>
  </si>
  <si>
    <t>SAN JUAN ZITÁCUARO,  EL POLVORÍN, SALIDA A TOLUCA DEL PARQUE INDUSTRIAL AL CONALEP</t>
  </si>
  <si>
    <t>SAN JUAN ZITÁCUARO, CALLE PRIVADA  DE LAGO DE CATEMACO</t>
  </si>
  <si>
    <t>SAN JUAN ZITÁCUARO, CALLE LAGO DE PÁTZCUARO.</t>
  </si>
  <si>
    <t>SAN JUAN ZITÁCUARO, CALLE EXVIAS</t>
  </si>
  <si>
    <t>COATEPEC DE MORELOS, COL. LA CUESTA</t>
  </si>
  <si>
    <t>CURUNGUEO, 4A. MZA. EL GRANJENO</t>
  </si>
  <si>
    <t>CURUNGUEO, LA GIRONDA, ANTES DEL PUENTE DE FIERRO</t>
  </si>
  <si>
    <t>IGNACIO LÓPEZ RAYÓN, LA COYOTA</t>
  </si>
  <si>
    <t>CRESCENCIO MORALES, 5A. MZA. LA BARRANCA</t>
  </si>
  <si>
    <t xml:space="preserve">CHICHIMEQUILLAS DE ESCOBEDO, EJIDO DE SAN MIGUEL, LECHUGUILLAS </t>
  </si>
  <si>
    <t>DONACIANO OJEDA, 3A. MZA.</t>
  </si>
  <si>
    <t>EL AGUACATE, MANANTIAL - LA BARRANCA</t>
  </si>
  <si>
    <t>EL AGUACATE, LA VÍA AL POZO NUEVO</t>
  </si>
  <si>
    <t>FRANCISCO SERRATO, 3A. MZA.</t>
  </si>
  <si>
    <t>NICOLÁS ROMERO 3A. MZA LOS CEDROS.</t>
  </si>
  <si>
    <t>NICOLÁS ROMERO.</t>
  </si>
  <si>
    <t>NICOLÁS ROMERO, 4A. MZA.</t>
  </si>
  <si>
    <t>OCURIO, LA ESTACIÓN</t>
  </si>
  <si>
    <t>HEROICA ZITÁCUARO, COL. MELCHOR OCAMPO</t>
  </si>
  <si>
    <t>FRANCISCO SERRATO, LA SOLEDAD</t>
  </si>
  <si>
    <t>CRESCENCIO MORALES,  LA CAÑADA</t>
  </si>
  <si>
    <t xml:space="preserve">NICOLÁS ROMERO, EL CAMPAMENTO,  6A. MZA. </t>
  </si>
  <si>
    <t xml:space="preserve">NICOLÁS ROMERO, 1A. MZA. </t>
  </si>
  <si>
    <t>ZIRÁHUATO DE LOS BERNAL, LOS POLVILLOS</t>
  </si>
  <si>
    <t>SAN JUAN ZITÁCUARO, LA MOJONERA</t>
  </si>
  <si>
    <t>HERPICA ZITÁCUARO</t>
  </si>
  <si>
    <t>CRESCENCIO MORALES, BOCA DE LA CAÑADA</t>
  </si>
  <si>
    <t>CURUNGUEO, CAMINO A PUENTEZUELAS</t>
  </si>
  <si>
    <t>CURUNGUEO, CAMINO A JUZGADO VIEJO</t>
  </si>
  <si>
    <t>NICOLÁS ROMERO 1A. MZA., FRACCIONAMIENTO YURINGARI</t>
  </si>
  <si>
    <t>NICOLÁS ROMERO, EL VIVIERO</t>
  </si>
  <si>
    <t>SAN FELIPE LOS ALZATI</t>
  </si>
  <si>
    <t>IGNACIO LÓPEZ RAYÓN, COYOTA</t>
  </si>
  <si>
    <t>COATEPEC DE MORELOS, LA ENCARNACIÓN</t>
  </si>
  <si>
    <t>REMODELACIÓN DE SANITARIOS ESC.  PRIMARIA "LÁZARO CÁRDENAS".</t>
  </si>
  <si>
    <t>120</t>
  </si>
  <si>
    <t>AYS-501-2018-247</t>
  </si>
  <si>
    <t>AYS-501-2018-248</t>
  </si>
  <si>
    <t>AYS-501-2018-249</t>
  </si>
  <si>
    <t>REHABILITACIÓN DE DRENAJE PLUVIAL EN LA BARRANCA DEL DIABLO Y  CALLE MOCTEZUMA; 1A. ETAPA.</t>
  </si>
  <si>
    <t>TERMINACIÓN DE DRENAJE SANITARIO PRIVADA DE INDEPENDENCIA</t>
  </si>
  <si>
    <t>REHABILITACIÓN DE DRENAJE SANITARIO Y REPOSICIÓN DE PAVIMENTO</t>
  </si>
  <si>
    <t>HEROICA ZITÁCUARO, COL. MOCTEZUMA.</t>
  </si>
  <si>
    <t>SECRETARIO DE LA DIRECCION DE DESARROLLO URBANO Y OBRAS PUBLICAS</t>
  </si>
  <si>
    <t>MUNICIPIO DE ZITÁCUARO MICHOACÁN</t>
  </si>
  <si>
    <t>MONTOS QUE RECIBAN, OBRAS Y ACCIONES A REALIZAR CON EL FAIS</t>
  </si>
  <si>
    <t>ENTIDAD</t>
  </si>
  <si>
    <t>MUNICIPIO</t>
  </si>
  <si>
    <t>MICHOACAN</t>
  </si>
  <si>
    <t>ZITACUARO</t>
  </si>
  <si>
    <t>LOCALIDAD</t>
  </si>
  <si>
    <t>METAS %</t>
  </si>
  <si>
    <t>S/N</t>
  </si>
  <si>
    <t>COMISIONES BANCARIAS</t>
  </si>
  <si>
    <t>ESTRUCTURA FINACIERA</t>
  </si>
  <si>
    <t>MONTOS QUE SE RECIBAN DEL FAIS A SEPTIEMBRE DE 2018</t>
  </si>
  <si>
    <t>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</si>
</sst>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[$€]_-;\-* #,##0.00\ [$€]_-;_-* &quot;-&quot;??\ [$€]_-;_-@_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u/>
      <sz val="20"/>
      <name val="Arial Narrow"/>
      <family val="2"/>
    </font>
    <font>
      <b/>
      <sz val="10"/>
      <name val="Arial Narrow"/>
      <family val="2"/>
    </font>
    <font>
      <b/>
      <u/>
      <sz val="11"/>
      <name val="Arial Narrow"/>
      <family val="2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color indexed="10"/>
      <name val="Arial Narrow"/>
      <family val="2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u/>
      <sz val="20"/>
      <color theme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1"/>
      <name val="Calibri"/>
      <family val="2"/>
      <scheme val="minor"/>
    </font>
    <font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0" fillId="16" borderId="1" applyNumberFormat="0" applyAlignment="0" applyProtection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1" fillId="18" borderId="0" applyNumberFormat="0" applyBorder="0" applyAlignment="0" applyProtection="0"/>
    <xf numFmtId="43" fontId="1" fillId="0" borderId="0" applyFont="0" applyFill="0" applyBorder="0" applyAlignment="0" applyProtection="0"/>
    <xf numFmtId="0" fontId="12" fillId="19" borderId="0" applyNumberFormat="0" applyBorder="0" applyAlignment="0" applyProtection="0"/>
    <xf numFmtId="0" fontId="1" fillId="0" borderId="0"/>
    <xf numFmtId="0" fontId="25" fillId="0" borderId="0"/>
    <xf numFmtId="0" fontId="1" fillId="11" borderId="4" applyNumberFormat="0" applyFont="0" applyAlignment="0" applyProtection="0"/>
    <xf numFmtId="0" fontId="13" fillId="3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" fillId="0" borderId="9" applyNumberFormat="0" applyFill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18">
    <xf numFmtId="0" fontId="0" fillId="0" borderId="0" xfId="0"/>
    <xf numFmtId="0" fontId="27" fillId="0" borderId="0" xfId="0" applyFont="1"/>
    <xf numFmtId="0" fontId="28" fillId="0" borderId="0" xfId="0" applyFont="1" applyAlignment="1"/>
    <xf numFmtId="0" fontId="29" fillId="0" borderId="0" xfId="35" applyFont="1" applyAlignment="1" applyProtection="1"/>
    <xf numFmtId="0" fontId="18" fillId="0" borderId="10" xfId="35" applyFont="1" applyBorder="1" applyAlignment="1" applyProtection="1"/>
    <xf numFmtId="4" fontId="22" fillId="0" borderId="12" xfId="37" applyNumberFormat="1" applyFont="1" applyFill="1" applyBorder="1" applyAlignment="1">
      <alignment horizontal="center" vertical="center" wrapText="1"/>
    </xf>
    <xf numFmtId="43" fontId="22" fillId="0" borderId="12" xfId="37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Fill="1"/>
    <xf numFmtId="0" fontId="27" fillId="0" borderId="0" xfId="0" applyFont="1" applyBorder="1"/>
    <xf numFmtId="0" fontId="30" fillId="0" borderId="0" xfId="0" applyFont="1"/>
    <xf numFmtId="0" fontId="31" fillId="0" borderId="0" xfId="0" applyFont="1"/>
    <xf numFmtId="0" fontId="27" fillId="0" borderId="0" xfId="0" applyFont="1" applyBorder="1" applyAlignment="1">
      <alignment horizontal="center"/>
    </xf>
    <xf numFmtId="0" fontId="18" fillId="0" borderId="0" xfId="35" applyFont="1" applyAlignment="1" applyProtection="1">
      <alignment vertical="center"/>
    </xf>
    <xf numFmtId="4" fontId="22" fillId="20" borderId="13" xfId="0" applyNumberFormat="1" applyFont="1" applyFill="1" applyBorder="1" applyAlignment="1">
      <alignment horizontal="center" vertical="center"/>
    </xf>
    <xf numFmtId="4" fontId="23" fillId="21" borderId="13" xfId="0" applyNumberFormat="1" applyFont="1" applyFill="1" applyBorder="1" applyAlignment="1">
      <alignment horizontal="center" vertical="center"/>
    </xf>
    <xf numFmtId="4" fontId="23" fillId="21" borderId="14" xfId="0" applyNumberFormat="1" applyFont="1" applyFill="1" applyBorder="1" applyAlignment="1">
      <alignment horizontal="center" vertical="center"/>
    </xf>
    <xf numFmtId="4" fontId="23" fillId="0" borderId="13" xfId="0" applyNumberFormat="1" applyFont="1" applyFill="1" applyBorder="1" applyAlignment="1">
      <alignment horizontal="center" vertical="center"/>
    </xf>
    <xf numFmtId="4" fontId="23" fillId="22" borderId="13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23" borderId="13" xfId="0" applyNumberFormat="1" applyFont="1" applyFill="1" applyBorder="1" applyAlignment="1">
      <alignment horizontal="center" vertical="center" wrapText="1"/>
    </xf>
    <xf numFmtId="0" fontId="32" fillId="24" borderId="0" xfId="40" applyFont="1" applyFill="1" applyBorder="1" applyAlignment="1">
      <alignment horizontal="center"/>
    </xf>
    <xf numFmtId="0" fontId="32" fillId="24" borderId="0" xfId="40" applyFont="1" applyFill="1" applyBorder="1" applyAlignment="1"/>
    <xf numFmtId="0" fontId="30" fillId="0" borderId="0" xfId="0" applyFont="1" applyAlignment="1">
      <alignment horizontal="center"/>
    </xf>
    <xf numFmtId="0" fontId="27" fillId="20" borderId="0" xfId="0" applyFont="1" applyFill="1"/>
    <xf numFmtId="0" fontId="33" fillId="0" borderId="1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left" vertical="center" wrapText="1"/>
    </xf>
    <xf numFmtId="0" fontId="33" fillId="0" borderId="12" xfId="0" applyNumberFormat="1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33" fillId="24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6" fontId="33" fillId="0" borderId="12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33" fillId="0" borderId="12" xfId="0" applyNumberFormat="1" applyFont="1" applyFill="1" applyBorder="1" applyAlignment="1">
      <alignment vertical="center" wrapText="1"/>
    </xf>
    <xf numFmtId="4" fontId="27" fillId="0" borderId="0" xfId="0" applyNumberFormat="1" applyFont="1"/>
    <xf numFmtId="43" fontId="22" fillId="0" borderId="12" xfId="37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/>
    </xf>
    <xf numFmtId="0" fontId="32" fillId="24" borderId="0" xfId="4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 vertical="center" wrapText="1"/>
    </xf>
    <xf numFmtId="0" fontId="37" fillId="24" borderId="0" xfId="40" applyFont="1" applyFill="1" applyBorder="1" applyAlignment="1">
      <alignment horizontal="center"/>
    </xf>
    <xf numFmtId="0" fontId="38" fillId="0" borderId="0" xfId="0" applyFont="1" applyAlignment="1"/>
    <xf numFmtId="0" fontId="35" fillId="0" borderId="0" xfId="0" applyFont="1" applyAlignment="1">
      <alignment horizontal="center"/>
    </xf>
    <xf numFmtId="0" fontId="35" fillId="0" borderId="0" xfId="0" applyFont="1"/>
    <xf numFmtId="0" fontId="34" fillId="0" borderId="0" xfId="0" applyFont="1"/>
    <xf numFmtId="0" fontId="34" fillId="0" borderId="0" xfId="0" applyFont="1" applyBorder="1" applyAlignment="1"/>
    <xf numFmtId="0" fontId="18" fillId="0" borderId="0" xfId="35" applyFont="1" applyBorder="1" applyAlignment="1" applyProtection="1"/>
    <xf numFmtId="4" fontId="19" fillId="0" borderId="22" xfId="37" applyNumberFormat="1" applyFont="1" applyFill="1" applyBorder="1" applyAlignment="1">
      <alignment wrapText="1"/>
    </xf>
    <xf numFmtId="4" fontId="19" fillId="0" borderId="17" xfId="37" applyNumberFormat="1" applyFont="1" applyFill="1" applyBorder="1" applyAlignment="1">
      <alignment wrapText="1"/>
    </xf>
    <xf numFmtId="0" fontId="36" fillId="0" borderId="11" xfId="0" applyFont="1" applyBorder="1" applyAlignment="1">
      <alignment horizontal="center" vertical="center" wrapText="1"/>
    </xf>
    <xf numFmtId="43" fontId="39" fillId="0" borderId="23" xfId="37" applyFont="1" applyFill="1" applyBorder="1" applyAlignment="1">
      <alignment horizontal="center" vertical="center" wrapText="1"/>
    </xf>
    <xf numFmtId="4" fontId="39" fillId="0" borderId="24" xfId="37" applyNumberFormat="1" applyFont="1" applyFill="1" applyBorder="1" applyAlignment="1">
      <alignment horizontal="center" vertical="center" wrapText="1"/>
    </xf>
    <xf numFmtId="43" fontId="39" fillId="0" borderId="11" xfId="37" applyFont="1" applyFill="1" applyBorder="1" applyAlignment="1">
      <alignment horizontal="center" vertical="center" wrapText="1"/>
    </xf>
    <xf numFmtId="4" fontId="39" fillId="0" borderId="11" xfId="37" applyNumberFormat="1" applyFont="1" applyFill="1" applyBorder="1" applyAlignment="1">
      <alignment horizontal="center" vertical="center" wrapText="1"/>
    </xf>
    <xf numFmtId="4" fontId="42" fillId="0" borderId="12" xfId="0" applyNumberFormat="1" applyFont="1" applyFill="1" applyBorder="1" applyAlignment="1">
      <alignment horizontal="center" vertical="center"/>
    </xf>
    <xf numFmtId="4" fontId="41" fillId="0" borderId="0" xfId="0" applyNumberFormat="1" applyFont="1" applyAlignment="1">
      <alignment horizontal="right"/>
    </xf>
    <xf numFmtId="10" fontId="27" fillId="0" borderId="0" xfId="50" applyNumberFormat="1" applyFont="1"/>
    <xf numFmtId="4" fontId="27" fillId="0" borderId="0" xfId="0" applyNumberFormat="1" applyFont="1" applyFill="1"/>
    <xf numFmtId="4" fontId="39" fillId="0" borderId="12" xfId="37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right"/>
    </xf>
    <xf numFmtId="0" fontId="27" fillId="0" borderId="12" xfId="0" applyFont="1" applyBorder="1"/>
    <xf numFmtId="4" fontId="45" fillId="0" borderId="12" xfId="0" applyNumberFormat="1" applyFont="1" applyFill="1" applyBorder="1" applyAlignment="1">
      <alignment horizontal="center" vertical="center"/>
    </xf>
    <xf numFmtId="0" fontId="44" fillId="0" borderId="12" xfId="0" applyFont="1" applyBorder="1"/>
    <xf numFmtId="0" fontId="36" fillId="24" borderId="0" xfId="40" applyFont="1" applyFill="1" applyBorder="1" applyAlignment="1">
      <alignment horizontal="center"/>
    </xf>
    <xf numFmtId="0" fontId="36" fillId="0" borderId="0" xfId="0" applyFont="1" applyAlignment="1"/>
    <xf numFmtId="0" fontId="36" fillId="0" borderId="0" xfId="0" applyFont="1" applyAlignment="1">
      <alignment horizontal="center"/>
    </xf>
    <xf numFmtId="0" fontId="46" fillId="0" borderId="12" xfId="0" applyFont="1" applyFill="1" applyBorder="1" applyAlignment="1">
      <alignment horizontal="center" vertical="center" wrapText="1"/>
    </xf>
    <xf numFmtId="4" fontId="47" fillId="0" borderId="12" xfId="37" applyNumberFormat="1" applyFont="1" applyFill="1" applyBorder="1" applyAlignment="1">
      <alignment horizontal="center" vertical="center" wrapText="1"/>
    </xf>
    <xf numFmtId="4" fontId="48" fillId="0" borderId="12" xfId="0" applyNumberFormat="1" applyFont="1" applyFill="1" applyBorder="1" applyAlignment="1">
      <alignment horizontal="center" vertical="center"/>
    </xf>
    <xf numFmtId="0" fontId="36" fillId="0" borderId="0" xfId="0" applyFont="1"/>
    <xf numFmtId="4" fontId="30" fillId="0" borderId="12" xfId="0" applyNumberFormat="1" applyFont="1" applyBorder="1" applyAlignment="1">
      <alignment horizontal="center"/>
    </xf>
    <xf numFmtId="10" fontId="49" fillId="0" borderId="12" xfId="50" applyNumberFormat="1" applyFont="1" applyFill="1" applyBorder="1" applyAlignment="1">
      <alignment horizontal="center" vertical="center" wrapText="1"/>
    </xf>
    <xf numFmtId="49" fontId="45" fillId="0" borderId="12" xfId="0" applyNumberFormat="1" applyFont="1" applyFill="1" applyBorder="1" applyAlignment="1">
      <alignment horizontal="center" vertical="center"/>
    </xf>
    <xf numFmtId="4" fontId="45" fillId="0" borderId="11" xfId="0" applyNumberFormat="1" applyFont="1" applyFill="1" applyBorder="1" applyAlignment="1">
      <alignment horizontal="center" vertical="center"/>
    </xf>
    <xf numFmtId="44" fontId="45" fillId="0" borderId="11" xfId="49" applyFont="1" applyFill="1" applyBorder="1" applyAlignment="1">
      <alignment horizontal="center" vertical="center"/>
    </xf>
    <xf numFmtId="9" fontId="49" fillId="0" borderId="12" xfId="50" applyNumberFormat="1" applyFont="1" applyFill="1" applyBorder="1" applyAlignment="1">
      <alignment horizontal="center" vertical="center" wrapText="1"/>
    </xf>
    <xf numFmtId="4" fontId="44" fillId="0" borderId="12" xfId="0" applyNumberFormat="1" applyFont="1" applyFill="1" applyBorder="1" applyAlignment="1">
      <alignment horizontal="center" vertical="center"/>
    </xf>
    <xf numFmtId="4" fontId="43" fillId="0" borderId="12" xfId="0" applyNumberFormat="1" applyFont="1" applyBorder="1"/>
    <xf numFmtId="0" fontId="28" fillId="0" borderId="0" xfId="40" applyFont="1" applyAlignment="1">
      <alignment horizontal="center"/>
    </xf>
    <xf numFmtId="0" fontId="32" fillId="24" borderId="0" xfId="4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4" fontId="30" fillId="0" borderId="0" xfId="49" applyFont="1" applyAlignment="1">
      <alignment horizontal="center"/>
    </xf>
    <xf numFmtId="0" fontId="30" fillId="0" borderId="18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4" fontId="19" fillId="0" borderId="19" xfId="37" applyNumberFormat="1" applyFont="1" applyFill="1" applyBorder="1" applyAlignment="1">
      <alignment horizontal="center" vertical="center" wrapText="1"/>
    </xf>
    <xf numFmtId="4" fontId="19" fillId="0" borderId="20" xfId="37" applyNumberFormat="1" applyFont="1" applyFill="1" applyBorder="1" applyAlignment="1">
      <alignment horizontal="center" vertical="center" wrapText="1"/>
    </xf>
    <xf numFmtId="4" fontId="19" fillId="0" borderId="21" xfId="37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9" xfId="35" applyFont="1" applyFill="1" applyBorder="1" applyAlignment="1" applyProtection="1">
      <alignment horizontal="center" vertical="center" wrapText="1"/>
    </xf>
    <xf numFmtId="0" fontId="20" fillId="0" borderId="21" xfId="35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/>
    </xf>
    <xf numFmtId="4" fontId="19" fillId="0" borderId="12" xfId="37" applyNumberFormat="1" applyFont="1" applyFill="1" applyBorder="1" applyAlignment="1">
      <alignment horizontal="center" vertical="center" wrapText="1"/>
    </xf>
    <xf numFmtId="4" fontId="21" fillId="0" borderId="12" xfId="37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/>
    </xf>
    <xf numFmtId="0" fontId="21" fillId="0" borderId="12" xfId="0" applyFont="1" applyFill="1" applyBorder="1" applyAlignment="1">
      <alignment horizontal="center" vertical="center" wrapText="1"/>
    </xf>
  </cellXfs>
  <cellStyles count="51">
    <cellStyle name="Buena 2" xfId="1"/>
    <cellStyle name="Cálculo 2" xfId="2"/>
    <cellStyle name="Celda de comprobación 2" xfId="3"/>
    <cellStyle name="Celda vinculada 2" xfId="4"/>
    <cellStyle name="Encabezado 4 2" xfId="5"/>
    <cellStyle name="Énfasis 1" xfId="6"/>
    <cellStyle name="Énfasis 2" xfId="7"/>
    <cellStyle name="Énfasis 3" xfId="8"/>
    <cellStyle name="Énfasis1 - 20%" xfId="9"/>
    <cellStyle name="Énfasis1 - 40%" xfId="10"/>
    <cellStyle name="Énfasis1 - 60%" xfId="11"/>
    <cellStyle name="Énfasis1 2" xfId="12"/>
    <cellStyle name="Énfasis2 - 20%" xfId="13"/>
    <cellStyle name="Énfasis2 - 40%" xfId="14"/>
    <cellStyle name="Énfasis2 - 60%" xfId="15"/>
    <cellStyle name="Énfasis2 2" xfId="16"/>
    <cellStyle name="Énfasis3 - 20%" xfId="17"/>
    <cellStyle name="Énfasis3 - 40%" xfId="18"/>
    <cellStyle name="Énfasis3 - 60%" xfId="19"/>
    <cellStyle name="Énfasis3 2" xfId="20"/>
    <cellStyle name="Énfasis4 - 20%" xfId="21"/>
    <cellStyle name="Énfasis4 - 40%" xfId="22"/>
    <cellStyle name="Énfasis4 - 60%" xfId="23"/>
    <cellStyle name="Énfasis4 2" xfId="24"/>
    <cellStyle name="Énfasis5 - 20%" xfId="25"/>
    <cellStyle name="Énfasis5 - 40%" xfId="26"/>
    <cellStyle name="Énfasis5 - 60%" xfId="27"/>
    <cellStyle name="Énfasis5 2" xfId="28"/>
    <cellStyle name="Énfasis6 - 20%" xfId="29"/>
    <cellStyle name="Énfasis6 - 40%" xfId="30"/>
    <cellStyle name="Énfasis6 - 60%" xfId="31"/>
    <cellStyle name="Énfasis6 2" xfId="32"/>
    <cellStyle name="Entrada 2" xfId="33"/>
    <cellStyle name="Euro" xfId="34"/>
    <cellStyle name="Hipervínculo" xfId="35" builtinId="8"/>
    <cellStyle name="Incorrecto 2" xfId="36"/>
    <cellStyle name="Millares 10 10" xfId="37"/>
    <cellStyle name="Moneda" xfId="49" builtinId="4"/>
    <cellStyle name="Neutral 2" xfId="38"/>
    <cellStyle name="Normal" xfId="0" builtinId="0"/>
    <cellStyle name="Normal 2 2" xfId="39"/>
    <cellStyle name="Normal 3" xfId="40"/>
    <cellStyle name="Notas 2" xfId="41"/>
    <cellStyle name="Porcentaje" xfId="50" builtinId="5"/>
    <cellStyle name="Salida 2" xfId="42"/>
    <cellStyle name="Texto de advertencia 2" xfId="43"/>
    <cellStyle name="Título 1 2" xfId="44"/>
    <cellStyle name="Título 2 2" xfId="45"/>
    <cellStyle name="Título 3 2" xfId="46"/>
    <cellStyle name="Título de hoja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162357</xdr:colOff>
      <xdr:row>0</xdr:row>
      <xdr:rowOff>151535</xdr:rowOff>
    </xdr:from>
    <xdr:to>
      <xdr:col>1</xdr:col>
      <xdr:colOff>1612756</xdr:colOff>
      <xdr:row>5</xdr:row>
      <xdr:rowOff>75767</xdr:rowOff>
    </xdr:to>
    <xdr:pic>
      <xdr:nvPicPr>
        <xdr:cNvPr id="168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2" t="27039" r="1485" b="57370"/>
        <a:stretch>
          <a:fillRect/>
        </a:stretch>
      </xdr:blipFill>
      <xdr:spPr bwMode="auto">
        <a:xfrm>
          <a:off x="1017442" y="151535"/>
          <a:ext cx="1450399" cy="1223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140710</xdr:colOff>
      <xdr:row>0</xdr:row>
      <xdr:rowOff>165362</xdr:rowOff>
    </xdr:from>
    <xdr:to>
      <xdr:col>18</xdr:col>
      <xdr:colOff>263174</xdr:colOff>
      <xdr:row>4</xdr:row>
      <xdr:rowOff>140711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54062" y="165362"/>
          <a:ext cx="1407103" cy="981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409575</xdr:colOff>
      <xdr:row>1</xdr:row>
      <xdr:rowOff>104775</xdr:rowOff>
    </xdr:from>
    <xdr:to>
      <xdr:col>26</xdr:col>
      <xdr:colOff>723900</xdr:colOff>
      <xdr:row>3</xdr:row>
      <xdr:rowOff>180975</xdr:rowOff>
    </xdr:to>
    <xdr:grpSp>
      <xdr:nvGrpSpPr>
        <xdr:cNvPr id="4123" name="3 Grupo"/>
        <xdr:cNvGrpSpPr>
          <a:grpSpLocks/>
        </xdr:cNvGrpSpPr>
      </xdr:nvGrpSpPr>
      <xdr:grpSpPr bwMode="auto">
        <a:xfrm>
          <a:off x="27281281" y="396128"/>
          <a:ext cx="2241737" cy="614082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11750" y="228154"/>
            <a:ext cx="1189450" cy="5250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AppData\Local\Documents%20and%20Settings\Usuario\Mis%20documentos\Downloads\CAPITALIZAB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9"/>
  <sheetViews>
    <sheetView tabSelected="1" view="pageBreakPreview" zoomScale="70" zoomScaleNormal="88" zoomScaleSheetLayoutView="70" workbookViewId="0">
      <selection activeCell="H6" sqref="H6:L6"/>
    </sheetView>
  </sheetViews>
  <sheetFormatPr baseColWidth="10" defaultRowHeight="16.5" x14ac:dyDescent="0.3"/>
  <cols>
    <col min="1" max="1" width="24" style="1" customWidth="1"/>
    <col min="2" max="2" width="55.28515625" style="1" customWidth="1"/>
    <col min="3" max="3" width="15.7109375" style="55" customWidth="1"/>
    <col min="4" max="4" width="14.7109375" style="1" customWidth="1"/>
    <col min="5" max="5" width="14.85546875" style="1" customWidth="1"/>
    <col min="6" max="6" width="40" style="1" customWidth="1"/>
    <col min="7" max="7" width="14.7109375" style="1" customWidth="1"/>
    <col min="8" max="8" width="13" style="1" customWidth="1"/>
    <col min="9" max="9" width="0.140625" style="1" hidden="1" customWidth="1"/>
    <col min="10" max="10" width="15.28515625" style="1" hidden="1" customWidth="1"/>
    <col min="11" max="11" width="15.140625" style="1" hidden="1" customWidth="1"/>
    <col min="12" max="12" width="19.28515625" style="1" customWidth="1"/>
    <col min="13" max="13" width="14.42578125" style="1" hidden="1" customWidth="1"/>
    <col min="14" max="14" width="18" style="1" hidden="1" customWidth="1"/>
    <col min="15" max="18" width="14.42578125" style="1" hidden="1" customWidth="1"/>
    <col min="19" max="19" width="16" style="1" customWidth="1"/>
    <col min="20" max="16384" width="11.42578125" style="1"/>
  </cols>
  <sheetData>
    <row r="1" spans="1:24" ht="18.75" x14ac:dyDescent="0.3">
      <c r="B1" s="31"/>
      <c r="C1" s="51"/>
      <c r="D1" s="49"/>
      <c r="E1" s="74"/>
      <c r="F1" s="31"/>
      <c r="G1" s="49"/>
      <c r="H1" s="31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</row>
    <row r="2" spans="1:24" ht="23.25" x14ac:dyDescent="0.35">
      <c r="A2" s="89" t="s">
        <v>455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4" ht="18.75" x14ac:dyDescent="0.3">
      <c r="A3" s="90" t="s">
        <v>456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4" ht="18.75" x14ac:dyDescent="0.3">
      <c r="A4" s="90" t="s">
        <v>466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24" ht="23.25" x14ac:dyDescent="0.35">
      <c r="B5" s="2"/>
      <c r="C5" s="52"/>
      <c r="D5" s="2"/>
      <c r="E5" s="75"/>
      <c r="F5" s="2"/>
      <c r="G5" s="2"/>
      <c r="H5" s="2"/>
      <c r="I5" s="2"/>
      <c r="J5" s="2"/>
    </row>
    <row r="6" spans="1:24" x14ac:dyDescent="0.3">
      <c r="B6" s="33"/>
      <c r="C6" s="53"/>
      <c r="D6" s="33"/>
      <c r="E6" s="76"/>
      <c r="F6" s="14"/>
      <c r="G6" s="14"/>
      <c r="H6" s="92">
        <v>80491552</v>
      </c>
      <c r="I6" s="92"/>
      <c r="J6" s="92"/>
      <c r="K6" s="92"/>
      <c r="L6" s="92"/>
    </row>
    <row r="7" spans="1:24" ht="25.5" x14ac:dyDescent="0.35">
      <c r="O7" s="57"/>
      <c r="X7" s="13"/>
    </row>
    <row r="8" spans="1:24" ht="30.6" customHeight="1" x14ac:dyDescent="0.3">
      <c r="A8" s="93" t="s">
        <v>45</v>
      </c>
      <c r="B8" s="95" t="s">
        <v>43</v>
      </c>
      <c r="C8" s="50"/>
      <c r="D8" s="50"/>
      <c r="E8" s="77"/>
      <c r="F8" s="95" t="s">
        <v>461</v>
      </c>
      <c r="G8" s="93" t="s">
        <v>462</v>
      </c>
      <c r="H8" s="101" t="s">
        <v>467</v>
      </c>
      <c r="I8" s="58"/>
      <c r="J8" s="59"/>
      <c r="K8" s="59"/>
      <c r="L8" s="104" t="s">
        <v>465</v>
      </c>
      <c r="M8" s="105"/>
      <c r="N8" s="105"/>
      <c r="O8" s="105"/>
      <c r="P8" s="105"/>
      <c r="Q8" s="105"/>
      <c r="R8" s="105"/>
      <c r="S8" s="106"/>
    </row>
    <row r="9" spans="1:24" ht="32.450000000000003" customHeight="1" x14ac:dyDescent="0.3">
      <c r="A9" s="94"/>
      <c r="B9" s="95"/>
      <c r="C9" s="69" t="s">
        <v>5</v>
      </c>
      <c r="D9" s="5" t="s">
        <v>457</v>
      </c>
      <c r="E9" s="78" t="s">
        <v>458</v>
      </c>
      <c r="F9" s="95"/>
      <c r="G9" s="103"/>
      <c r="H9" s="102"/>
      <c r="I9" s="6" t="s">
        <v>8</v>
      </c>
      <c r="J9" s="45" t="s">
        <v>9</v>
      </c>
      <c r="K9" s="5" t="s">
        <v>0</v>
      </c>
      <c r="L9" s="61" t="s">
        <v>0</v>
      </c>
      <c r="M9" s="62" t="s">
        <v>0</v>
      </c>
      <c r="N9" s="63" t="s">
        <v>5</v>
      </c>
      <c r="O9" s="64" t="s">
        <v>6</v>
      </c>
      <c r="P9" s="64" t="s">
        <v>7</v>
      </c>
      <c r="Q9" s="64" t="s">
        <v>8</v>
      </c>
      <c r="R9" s="64" t="s">
        <v>9</v>
      </c>
      <c r="S9" s="60" t="s">
        <v>5</v>
      </c>
    </row>
    <row r="10" spans="1:24" ht="37.5" customHeight="1" x14ac:dyDescent="0.3">
      <c r="A10" s="35" t="s">
        <v>46</v>
      </c>
      <c r="B10" s="36" t="s">
        <v>47</v>
      </c>
      <c r="C10" s="65">
        <v>230000</v>
      </c>
      <c r="D10" s="10" t="s">
        <v>459</v>
      </c>
      <c r="E10" s="79" t="s">
        <v>460</v>
      </c>
      <c r="F10" s="37" t="s">
        <v>48</v>
      </c>
      <c r="G10" s="82">
        <f>+L10/C10</f>
        <v>0.99974599999999991</v>
      </c>
      <c r="H10" s="83">
        <v>80</v>
      </c>
      <c r="I10" s="84">
        <v>0</v>
      </c>
      <c r="J10" s="84">
        <v>0</v>
      </c>
      <c r="K10" s="84">
        <f t="shared" ref="K10:K41" si="0">SUM(L10:L10)</f>
        <v>229941.58</v>
      </c>
      <c r="L10" s="85">
        <v>229941.58</v>
      </c>
      <c r="M10" s="85">
        <f t="shared" ref="M10:M41" si="1">C10-K10</f>
        <v>58.420000000012806</v>
      </c>
      <c r="N10" s="85" t="e">
        <f>#REF!-L10</f>
        <v>#REF!</v>
      </c>
      <c r="O10" s="85" t="e">
        <f>#REF!-#REF!</f>
        <v>#REF!</v>
      </c>
      <c r="P10" s="85" t="e">
        <f>#REF!-#REF!</f>
        <v>#REF!</v>
      </c>
      <c r="Q10" s="85" t="e">
        <f>I10-#REF!</f>
        <v>#REF!</v>
      </c>
      <c r="R10" s="85" t="e">
        <f>J10-#REF!</f>
        <v>#REF!</v>
      </c>
      <c r="S10" s="85">
        <v>229941.58</v>
      </c>
      <c r="U10" s="13"/>
      <c r="V10" s="67"/>
    </row>
    <row r="11" spans="1:24" ht="39" customHeight="1" x14ac:dyDescent="0.3">
      <c r="A11" s="35" t="s">
        <v>49</v>
      </c>
      <c r="B11" s="36" t="s">
        <v>47</v>
      </c>
      <c r="C11" s="65">
        <v>230000</v>
      </c>
      <c r="D11" s="10" t="s">
        <v>459</v>
      </c>
      <c r="E11" s="79" t="s">
        <v>460</v>
      </c>
      <c r="F11" s="37" t="s">
        <v>392</v>
      </c>
      <c r="G11" s="82">
        <f t="shared" ref="G11:G74" si="2">+L11/C11</f>
        <v>0.99918613043478255</v>
      </c>
      <c r="H11" s="83">
        <v>50</v>
      </c>
      <c r="I11" s="72">
        <v>0</v>
      </c>
      <c r="J11" s="72">
        <v>0</v>
      </c>
      <c r="K11" s="72">
        <f t="shared" si="0"/>
        <v>229812.81</v>
      </c>
      <c r="L11" s="72">
        <v>229812.81</v>
      </c>
      <c r="M11" s="72">
        <f t="shared" si="1"/>
        <v>187.19000000000233</v>
      </c>
      <c r="N11" s="72" t="e">
        <f>#REF!-L11</f>
        <v>#REF!</v>
      </c>
      <c r="O11" s="72" t="e">
        <f>#REF!-#REF!</f>
        <v>#REF!</v>
      </c>
      <c r="P11" s="72" t="e">
        <f>#REF!-#REF!</f>
        <v>#REF!</v>
      </c>
      <c r="Q11" s="72" t="e">
        <f>I11-#REF!</f>
        <v>#REF!</v>
      </c>
      <c r="R11" s="72" t="e">
        <f>J11-#REF!</f>
        <v>#REF!</v>
      </c>
      <c r="S11" s="72">
        <v>229812.81</v>
      </c>
      <c r="U11" s="13"/>
    </row>
    <row r="12" spans="1:24" ht="36.75" customHeight="1" x14ac:dyDescent="0.3">
      <c r="A12" s="35" t="s">
        <v>50</v>
      </c>
      <c r="B12" s="36" t="s">
        <v>47</v>
      </c>
      <c r="C12" s="65">
        <v>230000</v>
      </c>
      <c r="D12" s="10" t="s">
        <v>459</v>
      </c>
      <c r="E12" s="79" t="s">
        <v>460</v>
      </c>
      <c r="F12" s="37" t="s">
        <v>393</v>
      </c>
      <c r="G12" s="82">
        <f t="shared" si="2"/>
        <v>0.99997839130434785</v>
      </c>
      <c r="H12" s="83">
        <v>50</v>
      </c>
      <c r="I12" s="72">
        <v>0</v>
      </c>
      <c r="J12" s="72">
        <v>0</v>
      </c>
      <c r="K12" s="72">
        <f t="shared" si="0"/>
        <v>229995.03</v>
      </c>
      <c r="L12" s="72">
        <v>229995.03</v>
      </c>
      <c r="M12" s="72">
        <f t="shared" si="1"/>
        <v>4.9700000000011642</v>
      </c>
      <c r="N12" s="72" t="e">
        <f>#REF!-L12</f>
        <v>#REF!</v>
      </c>
      <c r="O12" s="72" t="e">
        <f>#REF!-#REF!</f>
        <v>#REF!</v>
      </c>
      <c r="P12" s="72" t="e">
        <f>#REF!-#REF!</f>
        <v>#REF!</v>
      </c>
      <c r="Q12" s="72" t="e">
        <f>I12-#REF!</f>
        <v>#REF!</v>
      </c>
      <c r="R12" s="72" t="e">
        <f>J12-#REF!</f>
        <v>#REF!</v>
      </c>
      <c r="S12" s="72">
        <v>229995.03</v>
      </c>
      <c r="W12" s="13"/>
    </row>
    <row r="13" spans="1:24" ht="40.5" customHeight="1" x14ac:dyDescent="0.3">
      <c r="A13" s="35" t="s">
        <v>51</v>
      </c>
      <c r="B13" s="36" t="s">
        <v>47</v>
      </c>
      <c r="C13" s="65">
        <v>230000</v>
      </c>
      <c r="D13" s="10" t="s">
        <v>459</v>
      </c>
      <c r="E13" s="79" t="s">
        <v>460</v>
      </c>
      <c r="F13" s="37" t="s">
        <v>394</v>
      </c>
      <c r="G13" s="86">
        <f t="shared" si="2"/>
        <v>0</v>
      </c>
      <c r="H13" s="83">
        <v>50</v>
      </c>
      <c r="I13" s="72">
        <v>0</v>
      </c>
      <c r="J13" s="72">
        <v>0</v>
      </c>
      <c r="K13" s="72">
        <f t="shared" si="0"/>
        <v>0</v>
      </c>
      <c r="L13" s="72">
        <v>0</v>
      </c>
      <c r="M13" s="72">
        <f t="shared" si="1"/>
        <v>230000</v>
      </c>
      <c r="N13" s="72" t="e">
        <f>#REF!-L13</f>
        <v>#REF!</v>
      </c>
      <c r="O13" s="72" t="e">
        <f>#REF!-#REF!</f>
        <v>#REF!</v>
      </c>
      <c r="P13" s="72" t="e">
        <f>#REF!-#REF!</f>
        <v>#REF!</v>
      </c>
      <c r="Q13" s="72" t="e">
        <f>I13-#REF!</f>
        <v>#REF!</v>
      </c>
      <c r="R13" s="72" t="e">
        <f>J13-#REF!</f>
        <v>#REF!</v>
      </c>
      <c r="S13" s="72">
        <v>0</v>
      </c>
    </row>
    <row r="14" spans="1:24" ht="39.75" customHeight="1" x14ac:dyDescent="0.3">
      <c r="A14" s="35" t="s">
        <v>52</v>
      </c>
      <c r="B14" s="36" t="s">
        <v>53</v>
      </c>
      <c r="C14" s="65">
        <v>200000</v>
      </c>
      <c r="D14" s="10" t="s">
        <v>459</v>
      </c>
      <c r="E14" s="79" t="s">
        <v>460</v>
      </c>
      <c r="F14" s="37" t="s">
        <v>54</v>
      </c>
      <c r="G14" s="82">
        <f t="shared" si="2"/>
        <v>0.99405969999999999</v>
      </c>
      <c r="H14" s="83">
        <v>50</v>
      </c>
      <c r="I14" s="72">
        <v>0</v>
      </c>
      <c r="J14" s="72">
        <v>0</v>
      </c>
      <c r="K14" s="72">
        <f t="shared" si="0"/>
        <v>198811.94</v>
      </c>
      <c r="L14" s="87">
        <v>198811.94</v>
      </c>
      <c r="M14" s="87">
        <f t="shared" si="1"/>
        <v>1188.0599999999977</v>
      </c>
      <c r="N14" s="87" t="e">
        <f>#REF!-L14</f>
        <v>#REF!</v>
      </c>
      <c r="O14" s="87" t="e">
        <f>#REF!-#REF!</f>
        <v>#REF!</v>
      </c>
      <c r="P14" s="87" t="e">
        <f>#REF!-#REF!</f>
        <v>#REF!</v>
      </c>
      <c r="Q14" s="87" t="e">
        <f>I14-#REF!</f>
        <v>#REF!</v>
      </c>
      <c r="R14" s="87" t="e">
        <f>J14-#REF!</f>
        <v>#REF!</v>
      </c>
      <c r="S14" s="87">
        <v>198811.94</v>
      </c>
      <c r="U14" s="67"/>
    </row>
    <row r="15" spans="1:24" ht="38.25" customHeight="1" x14ac:dyDescent="0.3">
      <c r="A15" s="35" t="s">
        <v>55</v>
      </c>
      <c r="B15" s="36" t="s">
        <v>47</v>
      </c>
      <c r="C15" s="65">
        <v>230000</v>
      </c>
      <c r="D15" s="10" t="s">
        <v>459</v>
      </c>
      <c r="E15" s="79" t="s">
        <v>460</v>
      </c>
      <c r="F15" s="37" t="s">
        <v>56</v>
      </c>
      <c r="G15" s="86">
        <f t="shared" si="2"/>
        <v>0</v>
      </c>
      <c r="H15" s="83">
        <v>60</v>
      </c>
      <c r="I15" s="72">
        <v>0</v>
      </c>
      <c r="J15" s="72">
        <v>0</v>
      </c>
      <c r="K15" s="72">
        <f t="shared" si="0"/>
        <v>0</v>
      </c>
      <c r="L15" s="72">
        <v>0</v>
      </c>
      <c r="M15" s="72">
        <f t="shared" si="1"/>
        <v>230000</v>
      </c>
      <c r="N15" s="72" t="e">
        <f>#REF!-L15</f>
        <v>#REF!</v>
      </c>
      <c r="O15" s="72" t="e">
        <f>#REF!-#REF!</f>
        <v>#REF!</v>
      </c>
      <c r="P15" s="72" t="e">
        <f>#REF!-#REF!</f>
        <v>#REF!</v>
      </c>
      <c r="Q15" s="72" t="e">
        <f>I15-#REF!</f>
        <v>#REF!</v>
      </c>
      <c r="R15" s="72" t="e">
        <f>J15-#REF!</f>
        <v>#REF!</v>
      </c>
      <c r="S15" s="72">
        <v>0</v>
      </c>
    </row>
    <row r="16" spans="1:24" ht="38.25" customHeight="1" x14ac:dyDescent="0.3">
      <c r="A16" s="35" t="s">
        <v>292</v>
      </c>
      <c r="B16" s="36" t="s">
        <v>47</v>
      </c>
      <c r="C16" s="65">
        <v>230000</v>
      </c>
      <c r="D16" s="10" t="s">
        <v>459</v>
      </c>
      <c r="E16" s="79" t="s">
        <v>460</v>
      </c>
      <c r="F16" s="37" t="s">
        <v>395</v>
      </c>
      <c r="G16" s="86">
        <f t="shared" si="2"/>
        <v>0</v>
      </c>
      <c r="H16" s="83">
        <v>60</v>
      </c>
      <c r="I16" s="72">
        <v>0</v>
      </c>
      <c r="J16" s="72">
        <v>0</v>
      </c>
      <c r="K16" s="72">
        <f t="shared" si="0"/>
        <v>0</v>
      </c>
      <c r="L16" s="72">
        <v>0</v>
      </c>
      <c r="M16" s="72">
        <f t="shared" si="1"/>
        <v>230000</v>
      </c>
      <c r="N16" s="72" t="e">
        <f>#REF!-L16</f>
        <v>#REF!</v>
      </c>
      <c r="O16" s="72" t="e">
        <f>#REF!-#REF!</f>
        <v>#REF!</v>
      </c>
      <c r="P16" s="72" t="e">
        <f>#REF!-#REF!</f>
        <v>#REF!</v>
      </c>
      <c r="Q16" s="72" t="e">
        <f>I16-#REF!</f>
        <v>#REF!</v>
      </c>
      <c r="R16" s="72" t="e">
        <f>J16-#REF!</f>
        <v>#REF!</v>
      </c>
      <c r="S16" s="72">
        <v>0</v>
      </c>
    </row>
    <row r="17" spans="1:21" ht="40.5" customHeight="1" x14ac:dyDescent="0.3">
      <c r="A17" s="35" t="s">
        <v>293</v>
      </c>
      <c r="B17" s="36" t="s">
        <v>349</v>
      </c>
      <c r="C17" s="65">
        <v>417529.11600000411</v>
      </c>
      <c r="D17" s="10" t="s">
        <v>459</v>
      </c>
      <c r="E17" s="79" t="s">
        <v>460</v>
      </c>
      <c r="F17" s="37" t="s">
        <v>396</v>
      </c>
      <c r="G17" s="82">
        <f t="shared" si="2"/>
        <v>0.99951764800995546</v>
      </c>
      <c r="H17" s="83">
        <v>80</v>
      </c>
      <c r="I17" s="72">
        <v>0</v>
      </c>
      <c r="J17" s="72">
        <v>0</v>
      </c>
      <c r="K17" s="72">
        <f t="shared" si="0"/>
        <v>417327.72</v>
      </c>
      <c r="L17" s="72">
        <v>417327.72</v>
      </c>
      <c r="M17" s="72">
        <f t="shared" si="1"/>
        <v>201.39600000414066</v>
      </c>
      <c r="N17" s="72" t="e">
        <f>#REF!-L17</f>
        <v>#REF!</v>
      </c>
      <c r="O17" s="72" t="e">
        <f>#REF!-#REF!</f>
        <v>#REF!</v>
      </c>
      <c r="P17" s="72" t="e">
        <f>#REF!-#REF!</f>
        <v>#REF!</v>
      </c>
      <c r="Q17" s="72" t="e">
        <f>I17-#REF!</f>
        <v>#REF!</v>
      </c>
      <c r="R17" s="72" t="e">
        <f>J17-#REF!</f>
        <v>#REF!</v>
      </c>
      <c r="S17" s="72">
        <v>417327.72</v>
      </c>
    </row>
    <row r="18" spans="1:21" ht="34.5" customHeight="1" x14ac:dyDescent="0.3">
      <c r="A18" s="35" t="s">
        <v>57</v>
      </c>
      <c r="B18" s="36" t="s">
        <v>47</v>
      </c>
      <c r="C18" s="65">
        <v>230000</v>
      </c>
      <c r="D18" s="10" t="s">
        <v>459</v>
      </c>
      <c r="E18" s="79" t="s">
        <v>460</v>
      </c>
      <c r="F18" s="37" t="s">
        <v>58</v>
      </c>
      <c r="G18" s="82">
        <f t="shared" si="2"/>
        <v>0.99918613043478255</v>
      </c>
      <c r="H18" s="83">
        <v>60</v>
      </c>
      <c r="I18" s="72">
        <v>0</v>
      </c>
      <c r="J18" s="72">
        <v>0</v>
      </c>
      <c r="K18" s="72">
        <f t="shared" si="0"/>
        <v>229812.81</v>
      </c>
      <c r="L18" s="72">
        <v>229812.81</v>
      </c>
      <c r="M18" s="72">
        <f t="shared" si="1"/>
        <v>187.19000000000233</v>
      </c>
      <c r="N18" s="72" t="e">
        <f>#REF!-L18</f>
        <v>#REF!</v>
      </c>
      <c r="O18" s="72" t="e">
        <f>#REF!-#REF!</f>
        <v>#REF!</v>
      </c>
      <c r="P18" s="72" t="e">
        <f>#REF!-#REF!</f>
        <v>#REF!</v>
      </c>
      <c r="Q18" s="72" t="e">
        <f>I18-#REF!</f>
        <v>#REF!</v>
      </c>
      <c r="R18" s="72" t="e">
        <f>J18-#REF!</f>
        <v>#REF!</v>
      </c>
      <c r="S18" s="72">
        <v>229812.81</v>
      </c>
    </row>
    <row r="19" spans="1:21" ht="30" x14ac:dyDescent="0.3">
      <c r="A19" s="35" t="s">
        <v>59</v>
      </c>
      <c r="B19" s="36" t="s">
        <v>47</v>
      </c>
      <c r="C19" s="65">
        <v>230000</v>
      </c>
      <c r="D19" s="10" t="s">
        <v>459</v>
      </c>
      <c r="E19" s="79" t="s">
        <v>460</v>
      </c>
      <c r="F19" s="37" t="s">
        <v>60</v>
      </c>
      <c r="G19" s="82">
        <f t="shared" si="2"/>
        <v>0.99918613043478255</v>
      </c>
      <c r="H19" s="83">
        <v>50</v>
      </c>
      <c r="I19" s="72">
        <v>0</v>
      </c>
      <c r="J19" s="72">
        <v>0</v>
      </c>
      <c r="K19" s="72">
        <f t="shared" si="0"/>
        <v>229812.81</v>
      </c>
      <c r="L19" s="72">
        <v>229812.81</v>
      </c>
      <c r="M19" s="72">
        <f t="shared" si="1"/>
        <v>187.19000000000233</v>
      </c>
      <c r="N19" s="72" t="e">
        <f>#REF!-L19</f>
        <v>#REF!</v>
      </c>
      <c r="O19" s="72" t="e">
        <f>#REF!-#REF!</f>
        <v>#REF!</v>
      </c>
      <c r="P19" s="72" t="e">
        <f>#REF!-#REF!</f>
        <v>#REF!</v>
      </c>
      <c r="Q19" s="72" t="e">
        <f>I19-#REF!</f>
        <v>#REF!</v>
      </c>
      <c r="R19" s="72" t="e">
        <f>J19-#REF!</f>
        <v>#REF!</v>
      </c>
      <c r="S19" s="72">
        <v>229812.81</v>
      </c>
    </row>
    <row r="20" spans="1:21" ht="30" x14ac:dyDescent="0.3">
      <c r="A20" s="35" t="s">
        <v>61</v>
      </c>
      <c r="B20" s="36" t="s">
        <v>47</v>
      </c>
      <c r="C20" s="65">
        <v>230000</v>
      </c>
      <c r="D20" s="10" t="s">
        <v>459</v>
      </c>
      <c r="E20" s="79" t="s">
        <v>460</v>
      </c>
      <c r="F20" s="37" t="s">
        <v>62</v>
      </c>
      <c r="G20" s="82">
        <f t="shared" si="2"/>
        <v>0.99974599999999991</v>
      </c>
      <c r="H20" s="83">
        <v>60</v>
      </c>
      <c r="I20" s="72">
        <v>0</v>
      </c>
      <c r="J20" s="72">
        <v>0</v>
      </c>
      <c r="K20" s="72">
        <f t="shared" si="0"/>
        <v>229941.58</v>
      </c>
      <c r="L20" s="72">
        <v>229941.58</v>
      </c>
      <c r="M20" s="72">
        <f t="shared" si="1"/>
        <v>58.420000000012806</v>
      </c>
      <c r="N20" s="72" t="e">
        <f>#REF!-L20</f>
        <v>#REF!</v>
      </c>
      <c r="O20" s="72" t="e">
        <f>#REF!-#REF!</f>
        <v>#REF!</v>
      </c>
      <c r="P20" s="72" t="e">
        <f>#REF!-#REF!</f>
        <v>#REF!</v>
      </c>
      <c r="Q20" s="72" t="e">
        <f>I20-#REF!</f>
        <v>#REF!</v>
      </c>
      <c r="R20" s="72" t="e">
        <f>J20-#REF!</f>
        <v>#REF!</v>
      </c>
      <c r="S20" s="72">
        <v>229941.58</v>
      </c>
    </row>
    <row r="21" spans="1:21" ht="33.75" customHeight="1" x14ac:dyDescent="0.3">
      <c r="A21" s="35" t="s">
        <v>294</v>
      </c>
      <c r="B21" s="36" t="s">
        <v>47</v>
      </c>
      <c r="C21" s="65">
        <v>230000</v>
      </c>
      <c r="D21" s="10" t="s">
        <v>459</v>
      </c>
      <c r="E21" s="79" t="s">
        <v>460</v>
      </c>
      <c r="F21" s="37" t="s">
        <v>397</v>
      </c>
      <c r="G21" s="82">
        <f t="shared" si="2"/>
        <v>0.99974599999999991</v>
      </c>
      <c r="H21" s="83">
        <v>80</v>
      </c>
      <c r="I21" s="72">
        <v>0</v>
      </c>
      <c r="J21" s="72">
        <v>0</v>
      </c>
      <c r="K21" s="72">
        <f t="shared" si="0"/>
        <v>229941.58</v>
      </c>
      <c r="L21" s="72">
        <v>229941.58</v>
      </c>
      <c r="M21" s="72">
        <f t="shared" si="1"/>
        <v>58.420000000012806</v>
      </c>
      <c r="N21" s="72" t="e">
        <f>#REF!-L21</f>
        <v>#REF!</v>
      </c>
      <c r="O21" s="72" t="e">
        <f>#REF!-#REF!</f>
        <v>#REF!</v>
      </c>
      <c r="P21" s="72" t="e">
        <f>#REF!-#REF!</f>
        <v>#REF!</v>
      </c>
      <c r="Q21" s="72" t="e">
        <f>I21-#REF!</f>
        <v>#REF!</v>
      </c>
      <c r="R21" s="72" t="e">
        <f>J21-#REF!</f>
        <v>#REF!</v>
      </c>
      <c r="S21" s="72">
        <v>229941.58</v>
      </c>
    </row>
    <row r="22" spans="1:21" ht="38.25" customHeight="1" x14ac:dyDescent="0.3">
      <c r="A22" s="35" t="s">
        <v>63</v>
      </c>
      <c r="B22" s="36" t="s">
        <v>64</v>
      </c>
      <c r="C22" s="65">
        <v>1601717</v>
      </c>
      <c r="D22" s="10" t="s">
        <v>459</v>
      </c>
      <c r="E22" s="79" t="s">
        <v>460</v>
      </c>
      <c r="F22" s="37" t="s">
        <v>65</v>
      </c>
      <c r="G22" s="82">
        <f t="shared" si="2"/>
        <v>0.87413106684888786</v>
      </c>
      <c r="H22" s="83">
        <v>700</v>
      </c>
      <c r="I22" s="72">
        <v>0</v>
      </c>
      <c r="J22" s="72">
        <v>0</v>
      </c>
      <c r="K22" s="72">
        <f t="shared" si="0"/>
        <v>1400110.59</v>
      </c>
      <c r="L22" s="72">
        <v>1400110.59</v>
      </c>
      <c r="M22" s="72">
        <f t="shared" si="1"/>
        <v>201606.40999999992</v>
      </c>
      <c r="N22" s="72" t="e">
        <f>#REF!-L22</f>
        <v>#REF!</v>
      </c>
      <c r="O22" s="72" t="e">
        <f>#REF!-#REF!</f>
        <v>#REF!</v>
      </c>
      <c r="P22" s="72" t="e">
        <f>#REF!-#REF!</f>
        <v>#REF!</v>
      </c>
      <c r="Q22" s="72" t="e">
        <f>I22-#REF!</f>
        <v>#REF!</v>
      </c>
      <c r="R22" s="72" t="e">
        <f>J22-#REF!</f>
        <v>#REF!</v>
      </c>
      <c r="S22" s="72">
        <v>1400110.59</v>
      </c>
    </row>
    <row r="23" spans="1:21" ht="51" customHeight="1" x14ac:dyDescent="0.3">
      <c r="A23" s="35" t="s">
        <v>66</v>
      </c>
      <c r="B23" s="36" t="s">
        <v>67</v>
      </c>
      <c r="C23" s="65">
        <v>515000</v>
      </c>
      <c r="D23" s="10" t="s">
        <v>459</v>
      </c>
      <c r="E23" s="79" t="s">
        <v>460</v>
      </c>
      <c r="F23" s="37" t="s">
        <v>398</v>
      </c>
      <c r="G23" s="82">
        <f t="shared" si="2"/>
        <v>0.99787467961165055</v>
      </c>
      <c r="H23" s="83">
        <v>300</v>
      </c>
      <c r="I23" s="72">
        <v>0</v>
      </c>
      <c r="J23" s="72">
        <v>0</v>
      </c>
      <c r="K23" s="72">
        <f t="shared" si="0"/>
        <v>513905.46</v>
      </c>
      <c r="L23" s="72">
        <v>513905.46</v>
      </c>
      <c r="M23" s="72">
        <f t="shared" si="1"/>
        <v>1094.539999999979</v>
      </c>
      <c r="N23" s="72" t="e">
        <f>#REF!-L23</f>
        <v>#REF!</v>
      </c>
      <c r="O23" s="72" t="e">
        <f>#REF!-#REF!</f>
        <v>#REF!</v>
      </c>
      <c r="P23" s="72" t="e">
        <f>#REF!-#REF!</f>
        <v>#REF!</v>
      </c>
      <c r="Q23" s="72" t="e">
        <f>I23-#REF!</f>
        <v>#REF!</v>
      </c>
      <c r="R23" s="72" t="e">
        <f>J23-#REF!</f>
        <v>#REF!</v>
      </c>
      <c r="S23" s="72">
        <v>513905.46</v>
      </c>
    </row>
    <row r="24" spans="1:21" ht="33.75" customHeight="1" x14ac:dyDescent="0.3">
      <c r="A24" s="35" t="s">
        <v>70</v>
      </c>
      <c r="B24" s="36" t="s">
        <v>71</v>
      </c>
      <c r="C24" s="65">
        <v>150000</v>
      </c>
      <c r="D24" s="10" t="s">
        <v>459</v>
      </c>
      <c r="E24" s="79" t="s">
        <v>460</v>
      </c>
      <c r="F24" s="37" t="s">
        <v>72</v>
      </c>
      <c r="G24" s="82">
        <f t="shared" si="2"/>
        <v>0.98977966666666672</v>
      </c>
      <c r="H24" s="83">
        <v>350</v>
      </c>
      <c r="I24" s="72">
        <v>0</v>
      </c>
      <c r="J24" s="72">
        <v>0</v>
      </c>
      <c r="K24" s="72">
        <f t="shared" si="0"/>
        <v>148466.95000000001</v>
      </c>
      <c r="L24" s="72">
        <v>148466.95000000001</v>
      </c>
      <c r="M24" s="72">
        <f t="shared" si="1"/>
        <v>1533.0499999999884</v>
      </c>
      <c r="N24" s="72" t="e">
        <f>#REF!-L24</f>
        <v>#REF!</v>
      </c>
      <c r="O24" s="72" t="e">
        <f>#REF!-#REF!</f>
        <v>#REF!</v>
      </c>
      <c r="P24" s="72" t="e">
        <f>#REF!-#REF!</f>
        <v>#REF!</v>
      </c>
      <c r="Q24" s="72" t="e">
        <f>I24-#REF!</f>
        <v>#REF!</v>
      </c>
      <c r="R24" s="72" t="e">
        <f>J24-#REF!</f>
        <v>#REF!</v>
      </c>
      <c r="S24" s="72">
        <v>148466.95000000001</v>
      </c>
    </row>
    <row r="25" spans="1:21" x14ac:dyDescent="0.3">
      <c r="A25" s="35" t="s">
        <v>73</v>
      </c>
      <c r="B25" s="36" t="s">
        <v>74</v>
      </c>
      <c r="C25" s="65">
        <v>70000</v>
      </c>
      <c r="D25" s="10" t="s">
        <v>459</v>
      </c>
      <c r="E25" s="79" t="s">
        <v>460</v>
      </c>
      <c r="F25" s="37" t="s">
        <v>75</v>
      </c>
      <c r="G25" s="82">
        <f t="shared" si="2"/>
        <v>0.96975414285714279</v>
      </c>
      <c r="H25" s="83">
        <v>50</v>
      </c>
      <c r="I25" s="72">
        <v>0</v>
      </c>
      <c r="J25" s="72">
        <v>0</v>
      </c>
      <c r="K25" s="72">
        <f t="shared" si="0"/>
        <v>67882.789999999994</v>
      </c>
      <c r="L25" s="72">
        <v>67882.789999999994</v>
      </c>
      <c r="M25" s="72">
        <f t="shared" si="1"/>
        <v>2117.2100000000064</v>
      </c>
      <c r="N25" s="72" t="e">
        <f>#REF!-L25</f>
        <v>#REF!</v>
      </c>
      <c r="O25" s="72" t="e">
        <f>#REF!-#REF!</f>
        <v>#REF!</v>
      </c>
      <c r="P25" s="72" t="e">
        <f>#REF!-#REF!</f>
        <v>#REF!</v>
      </c>
      <c r="Q25" s="72" t="e">
        <f>I25-#REF!</f>
        <v>#REF!</v>
      </c>
      <c r="R25" s="72" t="e">
        <f>J25-#REF!</f>
        <v>#REF!</v>
      </c>
      <c r="S25" s="72">
        <v>67882.789999999994</v>
      </c>
    </row>
    <row r="26" spans="1:21" ht="30" x14ac:dyDescent="0.3">
      <c r="A26" s="35" t="s">
        <v>76</v>
      </c>
      <c r="B26" s="36" t="s">
        <v>77</v>
      </c>
      <c r="C26" s="65">
        <v>70000</v>
      </c>
      <c r="D26" s="10" t="s">
        <v>459</v>
      </c>
      <c r="E26" s="79" t="s">
        <v>460</v>
      </c>
      <c r="F26" s="37" t="s">
        <v>78</v>
      </c>
      <c r="G26" s="82">
        <f t="shared" si="2"/>
        <v>0.98368000000000011</v>
      </c>
      <c r="H26" s="83">
        <v>300</v>
      </c>
      <c r="I26" s="72">
        <v>0</v>
      </c>
      <c r="J26" s="72">
        <v>0</v>
      </c>
      <c r="K26" s="72">
        <f t="shared" si="0"/>
        <v>68857.600000000006</v>
      </c>
      <c r="L26" s="72">
        <v>68857.600000000006</v>
      </c>
      <c r="M26" s="72">
        <f t="shared" si="1"/>
        <v>1142.3999999999942</v>
      </c>
      <c r="N26" s="72" t="e">
        <f>#REF!-L26</f>
        <v>#REF!</v>
      </c>
      <c r="O26" s="72" t="e">
        <f>#REF!-#REF!</f>
        <v>#REF!</v>
      </c>
      <c r="P26" s="72" t="e">
        <f>#REF!-#REF!</f>
        <v>#REF!</v>
      </c>
      <c r="Q26" s="72" t="e">
        <f>I26-#REF!</f>
        <v>#REF!</v>
      </c>
      <c r="R26" s="72" t="e">
        <f>J26-#REF!</f>
        <v>#REF!</v>
      </c>
      <c r="S26" s="72">
        <v>68857.600000000006</v>
      </c>
    </row>
    <row r="27" spans="1:21" ht="47.25" customHeight="1" x14ac:dyDescent="0.3">
      <c r="A27" s="35" t="s">
        <v>79</v>
      </c>
      <c r="B27" s="36" t="s">
        <v>77</v>
      </c>
      <c r="C27" s="65">
        <v>350000</v>
      </c>
      <c r="D27" s="10" t="s">
        <v>459</v>
      </c>
      <c r="E27" s="79" t="s">
        <v>460</v>
      </c>
      <c r="F27" s="37" t="s">
        <v>80</v>
      </c>
      <c r="G27" s="82">
        <f t="shared" si="2"/>
        <v>0.99646382857142868</v>
      </c>
      <c r="H27" s="83">
        <v>200</v>
      </c>
      <c r="I27" s="72">
        <v>0</v>
      </c>
      <c r="J27" s="72">
        <v>0</v>
      </c>
      <c r="K27" s="72">
        <f t="shared" si="0"/>
        <v>348762.34</v>
      </c>
      <c r="L27" s="72">
        <v>348762.34</v>
      </c>
      <c r="M27" s="72">
        <f t="shared" si="1"/>
        <v>1237.6599999999744</v>
      </c>
      <c r="N27" s="72" t="e">
        <f>#REF!-L27</f>
        <v>#REF!</v>
      </c>
      <c r="O27" s="72" t="e">
        <f>#REF!-#REF!</f>
        <v>#REF!</v>
      </c>
      <c r="P27" s="72" t="e">
        <f>#REF!-#REF!</f>
        <v>#REF!</v>
      </c>
      <c r="Q27" s="72" t="e">
        <f>I27-#REF!</f>
        <v>#REF!</v>
      </c>
      <c r="R27" s="72" t="e">
        <f>J27-#REF!</f>
        <v>#REF!</v>
      </c>
      <c r="S27" s="72">
        <v>348762.34</v>
      </c>
    </row>
    <row r="28" spans="1:21" ht="30" x14ac:dyDescent="0.3">
      <c r="A28" s="35" t="s">
        <v>81</v>
      </c>
      <c r="B28" s="36" t="s">
        <v>77</v>
      </c>
      <c r="C28" s="65">
        <v>40500</v>
      </c>
      <c r="D28" s="10" t="s">
        <v>459</v>
      </c>
      <c r="E28" s="79" t="s">
        <v>460</v>
      </c>
      <c r="F28" s="37" t="s">
        <v>82</v>
      </c>
      <c r="G28" s="82">
        <f t="shared" si="2"/>
        <v>0.97955555555555551</v>
      </c>
      <c r="H28" s="83">
        <v>200</v>
      </c>
      <c r="I28" s="72">
        <v>0</v>
      </c>
      <c r="J28" s="72">
        <v>0</v>
      </c>
      <c r="K28" s="72">
        <f t="shared" si="0"/>
        <v>39672</v>
      </c>
      <c r="L28" s="72">
        <v>39672</v>
      </c>
      <c r="M28" s="72">
        <f t="shared" si="1"/>
        <v>828</v>
      </c>
      <c r="N28" s="72" t="e">
        <f>#REF!-L28</f>
        <v>#REF!</v>
      </c>
      <c r="O28" s="72" t="e">
        <f>#REF!-#REF!</f>
        <v>#REF!</v>
      </c>
      <c r="P28" s="72" t="e">
        <f>#REF!-#REF!</f>
        <v>#REF!</v>
      </c>
      <c r="Q28" s="72" t="e">
        <f>I28-#REF!</f>
        <v>#REF!</v>
      </c>
      <c r="R28" s="72" t="e">
        <f>J28-#REF!</f>
        <v>#REF!</v>
      </c>
      <c r="S28" s="72">
        <v>39672</v>
      </c>
    </row>
    <row r="29" spans="1:21" ht="36" customHeight="1" x14ac:dyDescent="0.3">
      <c r="A29" s="35" t="s">
        <v>295</v>
      </c>
      <c r="B29" s="36" t="s">
        <v>47</v>
      </c>
      <c r="C29" s="65">
        <v>230000</v>
      </c>
      <c r="D29" s="10" t="s">
        <v>459</v>
      </c>
      <c r="E29" s="79" t="s">
        <v>460</v>
      </c>
      <c r="F29" s="37" t="s">
        <v>399</v>
      </c>
      <c r="G29" s="82">
        <f t="shared" si="2"/>
        <v>0.99933560869565219</v>
      </c>
      <c r="H29" s="83">
        <v>80</v>
      </c>
      <c r="I29" s="72">
        <v>0</v>
      </c>
      <c r="J29" s="72">
        <v>0</v>
      </c>
      <c r="K29" s="72">
        <f t="shared" si="0"/>
        <v>229847.19</v>
      </c>
      <c r="L29" s="72">
        <v>229847.19</v>
      </c>
      <c r="M29" s="72">
        <f t="shared" si="1"/>
        <v>152.80999999999767</v>
      </c>
      <c r="N29" s="72" t="e">
        <f>#REF!-L29</f>
        <v>#REF!</v>
      </c>
      <c r="O29" s="72" t="e">
        <f>#REF!-#REF!</f>
        <v>#REF!</v>
      </c>
      <c r="P29" s="72" t="e">
        <f>#REF!-#REF!</f>
        <v>#REF!</v>
      </c>
      <c r="Q29" s="72" t="e">
        <f>I29-#REF!</f>
        <v>#REF!</v>
      </c>
      <c r="R29" s="72" t="e">
        <f>J29-#REF!</f>
        <v>#REF!</v>
      </c>
      <c r="S29" s="72">
        <v>229847.19</v>
      </c>
    </row>
    <row r="30" spans="1:21" ht="36" customHeight="1" x14ac:dyDescent="0.3">
      <c r="A30" s="35" t="s">
        <v>296</v>
      </c>
      <c r="B30" s="36" t="s">
        <v>47</v>
      </c>
      <c r="C30" s="65">
        <v>230000</v>
      </c>
      <c r="D30" s="10" t="s">
        <v>459</v>
      </c>
      <c r="E30" s="79" t="s">
        <v>460</v>
      </c>
      <c r="F30" s="37" t="s">
        <v>400</v>
      </c>
      <c r="G30" s="82">
        <f t="shared" si="2"/>
        <v>0.99995621739130436</v>
      </c>
      <c r="H30" s="83">
        <v>60</v>
      </c>
      <c r="I30" s="72">
        <v>0</v>
      </c>
      <c r="J30" s="72">
        <v>0</v>
      </c>
      <c r="K30" s="72">
        <f t="shared" si="0"/>
        <v>229989.93</v>
      </c>
      <c r="L30" s="72">
        <v>229989.93</v>
      </c>
      <c r="M30" s="72">
        <f t="shared" si="1"/>
        <v>10.070000000006985</v>
      </c>
      <c r="N30" s="72" t="e">
        <f>#REF!-L30</f>
        <v>#REF!</v>
      </c>
      <c r="O30" s="72" t="e">
        <f>#REF!-#REF!</f>
        <v>#REF!</v>
      </c>
      <c r="P30" s="72" t="e">
        <f>#REF!-#REF!</f>
        <v>#REF!</v>
      </c>
      <c r="Q30" s="72" t="e">
        <f>I30-#REF!</f>
        <v>#REF!</v>
      </c>
      <c r="R30" s="72" t="e">
        <f>J30-#REF!</f>
        <v>#REF!</v>
      </c>
      <c r="S30" s="72">
        <v>229989.93</v>
      </c>
      <c r="U30" s="44"/>
    </row>
    <row r="31" spans="1:21" ht="24" customHeight="1" x14ac:dyDescent="0.3">
      <c r="A31" s="35" t="s">
        <v>297</v>
      </c>
      <c r="B31" s="36" t="s">
        <v>47</v>
      </c>
      <c r="C31" s="65">
        <v>230000</v>
      </c>
      <c r="D31" s="10" t="s">
        <v>459</v>
      </c>
      <c r="E31" s="79" t="s">
        <v>460</v>
      </c>
      <c r="F31" s="37" t="s">
        <v>401</v>
      </c>
      <c r="G31" s="82">
        <f t="shared" si="2"/>
        <v>0.99974599999999991</v>
      </c>
      <c r="H31" s="83">
        <v>75</v>
      </c>
      <c r="I31" s="72">
        <v>0</v>
      </c>
      <c r="J31" s="72">
        <v>0</v>
      </c>
      <c r="K31" s="72">
        <f t="shared" si="0"/>
        <v>229941.58</v>
      </c>
      <c r="L31" s="72">
        <v>229941.58</v>
      </c>
      <c r="M31" s="72">
        <f t="shared" si="1"/>
        <v>58.420000000012806</v>
      </c>
      <c r="N31" s="72" t="e">
        <f>#REF!-L31</f>
        <v>#REF!</v>
      </c>
      <c r="O31" s="72" t="e">
        <f>#REF!-#REF!</f>
        <v>#REF!</v>
      </c>
      <c r="P31" s="72" t="e">
        <f>#REF!-#REF!</f>
        <v>#REF!</v>
      </c>
      <c r="Q31" s="72" t="e">
        <f>I31-#REF!</f>
        <v>#REF!</v>
      </c>
      <c r="R31" s="72" t="e">
        <f>J31-#REF!</f>
        <v>#REF!</v>
      </c>
      <c r="S31" s="72">
        <v>229941.58</v>
      </c>
    </row>
    <row r="32" spans="1:21" ht="30" x14ac:dyDescent="0.3">
      <c r="A32" s="35" t="s">
        <v>83</v>
      </c>
      <c r="B32" s="36" t="s">
        <v>84</v>
      </c>
      <c r="C32" s="65">
        <v>200000</v>
      </c>
      <c r="D32" s="10" t="s">
        <v>459</v>
      </c>
      <c r="E32" s="79" t="s">
        <v>460</v>
      </c>
      <c r="F32" s="37" t="s">
        <v>85</v>
      </c>
      <c r="G32" s="86">
        <f t="shared" si="2"/>
        <v>0</v>
      </c>
      <c r="H32" s="83">
        <v>45</v>
      </c>
      <c r="I32" s="72">
        <v>0</v>
      </c>
      <c r="J32" s="72">
        <v>0</v>
      </c>
      <c r="K32" s="72">
        <f t="shared" si="0"/>
        <v>0</v>
      </c>
      <c r="L32" s="72">
        <v>0</v>
      </c>
      <c r="M32" s="72">
        <f t="shared" si="1"/>
        <v>200000</v>
      </c>
      <c r="N32" s="72" t="e">
        <f>#REF!-L32</f>
        <v>#REF!</v>
      </c>
      <c r="O32" s="72" t="e">
        <f>#REF!-#REF!</f>
        <v>#REF!</v>
      </c>
      <c r="P32" s="72" t="e">
        <f>#REF!-#REF!</f>
        <v>#REF!</v>
      </c>
      <c r="Q32" s="72" t="e">
        <f>I32-#REF!</f>
        <v>#REF!</v>
      </c>
      <c r="R32" s="72" t="e">
        <f>J32-#REF!</f>
        <v>#REF!</v>
      </c>
      <c r="S32" s="72">
        <v>0</v>
      </c>
    </row>
    <row r="33" spans="1:33" x14ac:dyDescent="0.3">
      <c r="A33" s="35" t="s">
        <v>86</v>
      </c>
      <c r="B33" s="36" t="s">
        <v>71</v>
      </c>
      <c r="C33" s="65">
        <v>125000</v>
      </c>
      <c r="D33" s="10" t="s">
        <v>459</v>
      </c>
      <c r="E33" s="79" t="s">
        <v>460</v>
      </c>
      <c r="F33" s="37" t="s">
        <v>87</v>
      </c>
      <c r="G33" s="86">
        <f t="shared" si="2"/>
        <v>0</v>
      </c>
      <c r="H33" s="83">
        <v>50</v>
      </c>
      <c r="I33" s="72">
        <v>0</v>
      </c>
      <c r="J33" s="72">
        <v>0</v>
      </c>
      <c r="K33" s="72">
        <f t="shared" si="0"/>
        <v>0</v>
      </c>
      <c r="L33" s="72">
        <v>0</v>
      </c>
      <c r="M33" s="72">
        <f t="shared" si="1"/>
        <v>125000</v>
      </c>
      <c r="N33" s="72" t="e">
        <f>#REF!-L33</f>
        <v>#REF!</v>
      </c>
      <c r="O33" s="72" t="e">
        <f>#REF!-#REF!</f>
        <v>#REF!</v>
      </c>
      <c r="P33" s="72" t="e">
        <f>#REF!-#REF!</f>
        <v>#REF!</v>
      </c>
      <c r="Q33" s="72" t="e">
        <f>I33-#REF!</f>
        <v>#REF!</v>
      </c>
      <c r="R33" s="72" t="e">
        <f>J33-#REF!</f>
        <v>#REF!</v>
      </c>
      <c r="S33" s="72">
        <v>0</v>
      </c>
    </row>
    <row r="34" spans="1:33" x14ac:dyDescent="0.3">
      <c r="A34" s="35" t="s">
        <v>88</v>
      </c>
      <c r="B34" s="36" t="s">
        <v>89</v>
      </c>
      <c r="C34" s="65">
        <v>200000</v>
      </c>
      <c r="D34" s="10" t="s">
        <v>459</v>
      </c>
      <c r="E34" s="79" t="s">
        <v>460</v>
      </c>
      <c r="F34" s="37" t="s">
        <v>90</v>
      </c>
      <c r="G34" s="82">
        <f t="shared" si="2"/>
        <v>0.9817458</v>
      </c>
      <c r="H34" s="83">
        <v>50</v>
      </c>
      <c r="I34" s="72">
        <v>0</v>
      </c>
      <c r="J34" s="72">
        <v>0</v>
      </c>
      <c r="K34" s="72">
        <f t="shared" si="0"/>
        <v>196349.16</v>
      </c>
      <c r="L34" s="72">
        <v>196349.16</v>
      </c>
      <c r="M34" s="72">
        <f t="shared" si="1"/>
        <v>3650.8399999999965</v>
      </c>
      <c r="N34" s="72" t="e">
        <f>#REF!-L34</f>
        <v>#REF!</v>
      </c>
      <c r="O34" s="72" t="e">
        <f>#REF!-#REF!</f>
        <v>#REF!</v>
      </c>
      <c r="P34" s="72" t="e">
        <f>#REF!-#REF!</f>
        <v>#REF!</v>
      </c>
      <c r="Q34" s="72" t="e">
        <f>I34-#REF!</f>
        <v>#REF!</v>
      </c>
      <c r="R34" s="72" t="e">
        <f>J34-#REF!</f>
        <v>#REF!</v>
      </c>
      <c r="S34" s="72">
        <v>196349.16</v>
      </c>
    </row>
    <row r="35" spans="1:33" ht="28.15" customHeight="1" x14ac:dyDescent="0.3">
      <c r="A35" s="38" t="s">
        <v>91</v>
      </c>
      <c r="B35" s="40" t="s">
        <v>92</v>
      </c>
      <c r="C35" s="65">
        <v>240000</v>
      </c>
      <c r="D35" s="10" t="s">
        <v>459</v>
      </c>
      <c r="E35" s="79" t="s">
        <v>460</v>
      </c>
      <c r="F35" s="42" t="s">
        <v>93</v>
      </c>
      <c r="G35" s="82">
        <f t="shared" si="2"/>
        <v>0.90424508333333331</v>
      </c>
      <c r="H35" s="83">
        <v>200</v>
      </c>
      <c r="I35" s="72">
        <v>0</v>
      </c>
      <c r="J35" s="72">
        <v>0</v>
      </c>
      <c r="K35" s="72">
        <f t="shared" si="0"/>
        <v>217018.82</v>
      </c>
      <c r="L35" s="72">
        <v>217018.82</v>
      </c>
      <c r="M35" s="72">
        <f t="shared" si="1"/>
        <v>22981.179999999993</v>
      </c>
      <c r="N35" s="72" t="e">
        <f>#REF!-L35</f>
        <v>#REF!</v>
      </c>
      <c r="O35" s="72" t="e">
        <f>#REF!-#REF!</f>
        <v>#REF!</v>
      </c>
      <c r="P35" s="72" t="e">
        <f>#REF!-#REF!</f>
        <v>#REF!</v>
      </c>
      <c r="Q35" s="72" t="e">
        <f>I35-#REF!</f>
        <v>#REF!</v>
      </c>
      <c r="R35" s="72" t="e">
        <f>J35-#REF!</f>
        <v>#REF!</v>
      </c>
      <c r="S35" s="72">
        <v>217018.82</v>
      </c>
    </row>
    <row r="36" spans="1:33" ht="27" customHeight="1" x14ac:dyDescent="0.3">
      <c r="A36" s="38" t="s">
        <v>94</v>
      </c>
      <c r="B36" s="40" t="s">
        <v>92</v>
      </c>
      <c r="C36" s="65">
        <v>480000</v>
      </c>
      <c r="D36" s="10" t="s">
        <v>459</v>
      </c>
      <c r="E36" s="79" t="s">
        <v>460</v>
      </c>
      <c r="F36" s="42" t="s">
        <v>402</v>
      </c>
      <c r="G36" s="82">
        <f t="shared" si="2"/>
        <v>0.98560512500000008</v>
      </c>
      <c r="H36" s="83">
        <v>120</v>
      </c>
      <c r="I36" s="72">
        <v>0</v>
      </c>
      <c r="J36" s="72">
        <v>0</v>
      </c>
      <c r="K36" s="72">
        <f t="shared" si="0"/>
        <v>473090.46</v>
      </c>
      <c r="L36" s="72">
        <v>473090.46</v>
      </c>
      <c r="M36" s="72">
        <f t="shared" si="1"/>
        <v>6909.539999999979</v>
      </c>
      <c r="N36" s="72" t="e">
        <f>#REF!-L36</f>
        <v>#REF!</v>
      </c>
      <c r="O36" s="72" t="e">
        <f>#REF!-#REF!</f>
        <v>#REF!</v>
      </c>
      <c r="P36" s="72" t="e">
        <f>#REF!-#REF!</f>
        <v>#REF!</v>
      </c>
      <c r="Q36" s="72" t="e">
        <f>I36-#REF!</f>
        <v>#REF!</v>
      </c>
      <c r="R36" s="72" t="e">
        <f>J36-#REF!</f>
        <v>#REF!</v>
      </c>
      <c r="S36" s="72">
        <v>473090.46</v>
      </c>
    </row>
    <row r="37" spans="1:33" s="34" customFormat="1" ht="28.15" customHeight="1" x14ac:dyDescent="0.3">
      <c r="A37" s="38" t="s">
        <v>95</v>
      </c>
      <c r="B37" s="40" t="s">
        <v>92</v>
      </c>
      <c r="C37" s="65">
        <v>640000</v>
      </c>
      <c r="D37" s="10" t="s">
        <v>459</v>
      </c>
      <c r="E37" s="79" t="s">
        <v>460</v>
      </c>
      <c r="F37" s="42" t="s">
        <v>96</v>
      </c>
      <c r="G37" s="82">
        <f t="shared" si="2"/>
        <v>0.99999996874999997</v>
      </c>
      <c r="H37" s="83">
        <v>100</v>
      </c>
      <c r="I37" s="72">
        <v>0</v>
      </c>
      <c r="J37" s="72">
        <v>0</v>
      </c>
      <c r="K37" s="72">
        <f t="shared" si="0"/>
        <v>639999.98</v>
      </c>
      <c r="L37" s="72">
        <v>639999.98</v>
      </c>
      <c r="M37" s="72">
        <f t="shared" si="1"/>
        <v>2.0000000018626451E-2</v>
      </c>
      <c r="N37" s="72" t="e">
        <f>#REF!-L37</f>
        <v>#REF!</v>
      </c>
      <c r="O37" s="72" t="e">
        <f>#REF!-#REF!</f>
        <v>#REF!</v>
      </c>
      <c r="P37" s="72" t="e">
        <f>#REF!-#REF!</f>
        <v>#REF!</v>
      </c>
      <c r="Q37" s="72" t="e">
        <f>I37-#REF!</f>
        <v>#REF!</v>
      </c>
      <c r="R37" s="72" t="e">
        <f>J37-#REF!</f>
        <v>#REF!</v>
      </c>
      <c r="S37" s="72">
        <v>639999.98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s="34" customFormat="1" ht="30" x14ac:dyDescent="0.3">
      <c r="A38" s="38" t="s">
        <v>97</v>
      </c>
      <c r="B38" s="40" t="s">
        <v>98</v>
      </c>
      <c r="C38" s="65">
        <v>240000</v>
      </c>
      <c r="D38" s="10" t="s">
        <v>459</v>
      </c>
      <c r="E38" s="79" t="s">
        <v>460</v>
      </c>
      <c r="F38" s="42" t="s">
        <v>99</v>
      </c>
      <c r="G38" s="82">
        <f t="shared" si="2"/>
        <v>0.75227425000000003</v>
      </c>
      <c r="H38" s="83">
        <v>120</v>
      </c>
      <c r="I38" s="72">
        <v>0</v>
      </c>
      <c r="J38" s="72">
        <v>0</v>
      </c>
      <c r="K38" s="72">
        <f t="shared" si="0"/>
        <v>180545.82</v>
      </c>
      <c r="L38" s="72">
        <v>180545.82</v>
      </c>
      <c r="M38" s="72">
        <f t="shared" si="1"/>
        <v>59454.179999999993</v>
      </c>
      <c r="N38" s="72" t="e">
        <f>#REF!-L38</f>
        <v>#REF!</v>
      </c>
      <c r="O38" s="72" t="e">
        <f>#REF!-#REF!</f>
        <v>#REF!</v>
      </c>
      <c r="P38" s="72" t="e">
        <f>#REF!-#REF!</f>
        <v>#REF!</v>
      </c>
      <c r="Q38" s="72" t="e">
        <f>I38-#REF!</f>
        <v>#REF!</v>
      </c>
      <c r="R38" s="72" t="e">
        <f>J38-#REF!</f>
        <v>#REF!</v>
      </c>
      <c r="S38" s="72">
        <v>180545.82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30" x14ac:dyDescent="0.3">
      <c r="A39" s="38" t="s">
        <v>100</v>
      </c>
      <c r="B39" s="40" t="s">
        <v>101</v>
      </c>
      <c r="C39" s="65">
        <v>320000</v>
      </c>
      <c r="D39" s="10" t="s">
        <v>459</v>
      </c>
      <c r="E39" s="79" t="s">
        <v>460</v>
      </c>
      <c r="F39" s="42" t="s">
        <v>102</v>
      </c>
      <c r="G39" s="82">
        <f t="shared" si="2"/>
        <v>0.99959646874999997</v>
      </c>
      <c r="H39" s="83">
        <v>150</v>
      </c>
      <c r="I39" s="72">
        <v>0</v>
      </c>
      <c r="J39" s="72">
        <v>0</v>
      </c>
      <c r="K39" s="72">
        <f t="shared" si="0"/>
        <v>319870.87</v>
      </c>
      <c r="L39" s="72">
        <v>319870.87</v>
      </c>
      <c r="M39" s="72">
        <f t="shared" si="1"/>
        <v>129.13000000000466</v>
      </c>
      <c r="N39" s="72" t="e">
        <f>#REF!-L39</f>
        <v>#REF!</v>
      </c>
      <c r="O39" s="72" t="e">
        <f>#REF!-#REF!</f>
        <v>#REF!</v>
      </c>
      <c r="P39" s="72" t="e">
        <f>#REF!-#REF!</f>
        <v>#REF!</v>
      </c>
      <c r="Q39" s="72" t="e">
        <f>I39-#REF!</f>
        <v>#REF!</v>
      </c>
      <c r="R39" s="72" t="e">
        <f>J39-#REF!</f>
        <v>#REF!</v>
      </c>
      <c r="S39" s="72">
        <v>319870.87</v>
      </c>
    </row>
    <row r="40" spans="1:33" ht="26.45" customHeight="1" x14ac:dyDescent="0.3">
      <c r="A40" s="38" t="s">
        <v>103</v>
      </c>
      <c r="B40" s="40" t="s">
        <v>92</v>
      </c>
      <c r="C40" s="65">
        <v>640000</v>
      </c>
      <c r="D40" s="10" t="s">
        <v>459</v>
      </c>
      <c r="E40" s="79" t="s">
        <v>460</v>
      </c>
      <c r="F40" s="42" t="s">
        <v>104</v>
      </c>
      <c r="G40" s="86">
        <f t="shared" si="2"/>
        <v>0</v>
      </c>
      <c r="H40" s="83">
        <v>30</v>
      </c>
      <c r="I40" s="72">
        <v>0</v>
      </c>
      <c r="J40" s="72">
        <v>0</v>
      </c>
      <c r="K40" s="72">
        <f t="shared" si="0"/>
        <v>0</v>
      </c>
      <c r="L40" s="72">
        <v>0</v>
      </c>
      <c r="M40" s="72">
        <f t="shared" si="1"/>
        <v>640000</v>
      </c>
      <c r="N40" s="72" t="e">
        <f>#REF!-L40</f>
        <v>#REF!</v>
      </c>
      <c r="O40" s="72" t="e">
        <f>#REF!-#REF!</f>
        <v>#REF!</v>
      </c>
      <c r="P40" s="72" t="e">
        <f>#REF!-#REF!</f>
        <v>#REF!</v>
      </c>
      <c r="Q40" s="72" t="e">
        <f>I40-#REF!</f>
        <v>#REF!</v>
      </c>
      <c r="R40" s="72" t="e">
        <f>J40-#REF!</f>
        <v>#REF!</v>
      </c>
      <c r="S40" s="72">
        <v>0</v>
      </c>
    </row>
    <row r="41" spans="1:33" ht="30" x14ac:dyDescent="0.3">
      <c r="A41" s="38" t="s">
        <v>105</v>
      </c>
      <c r="B41" s="40" t="s">
        <v>92</v>
      </c>
      <c r="C41" s="65">
        <v>128000</v>
      </c>
      <c r="D41" s="10" t="s">
        <v>459</v>
      </c>
      <c r="E41" s="79" t="s">
        <v>460</v>
      </c>
      <c r="F41" s="42" t="s">
        <v>106</v>
      </c>
      <c r="G41" s="82">
        <f t="shared" si="2"/>
        <v>0.99956554687499999</v>
      </c>
      <c r="H41" s="83">
        <v>50</v>
      </c>
      <c r="I41" s="72">
        <v>0</v>
      </c>
      <c r="J41" s="72">
        <v>0</v>
      </c>
      <c r="K41" s="72">
        <f t="shared" si="0"/>
        <v>127944.39</v>
      </c>
      <c r="L41" s="72">
        <v>127944.39</v>
      </c>
      <c r="M41" s="72">
        <f t="shared" si="1"/>
        <v>55.610000000000582</v>
      </c>
      <c r="N41" s="72" t="e">
        <f>#REF!-L41</f>
        <v>#REF!</v>
      </c>
      <c r="O41" s="72" t="e">
        <f>#REF!-#REF!</f>
        <v>#REF!</v>
      </c>
      <c r="P41" s="72" t="e">
        <f>#REF!-#REF!</f>
        <v>#REF!</v>
      </c>
      <c r="Q41" s="72" t="e">
        <f>I41-#REF!</f>
        <v>#REF!</v>
      </c>
      <c r="R41" s="72" t="e">
        <f>J41-#REF!</f>
        <v>#REF!</v>
      </c>
      <c r="S41" s="72">
        <v>127944.39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s="34" customFormat="1" ht="36" customHeight="1" x14ac:dyDescent="0.3">
      <c r="A42" s="35" t="s">
        <v>298</v>
      </c>
      <c r="B42" s="40" t="s">
        <v>92</v>
      </c>
      <c r="C42" s="65">
        <v>450000</v>
      </c>
      <c r="D42" s="10" t="s">
        <v>459</v>
      </c>
      <c r="E42" s="79" t="s">
        <v>460</v>
      </c>
      <c r="F42" s="42" t="s">
        <v>403</v>
      </c>
      <c r="G42" s="82">
        <f t="shared" si="2"/>
        <v>0.99803284444444451</v>
      </c>
      <c r="H42" s="83">
        <v>130</v>
      </c>
      <c r="I42" s="72">
        <v>0</v>
      </c>
      <c r="J42" s="72">
        <v>0</v>
      </c>
      <c r="K42" s="72">
        <f t="shared" ref="K42:K73" si="3">SUM(L42:L42)</f>
        <v>449114.78</v>
      </c>
      <c r="L42" s="72">
        <v>449114.78</v>
      </c>
      <c r="M42" s="72">
        <f t="shared" ref="M42:M73" si="4">C42-K42</f>
        <v>885.21999999997206</v>
      </c>
      <c r="N42" s="72" t="e">
        <f>#REF!-L42</f>
        <v>#REF!</v>
      </c>
      <c r="O42" s="72" t="e">
        <f>#REF!-#REF!</f>
        <v>#REF!</v>
      </c>
      <c r="P42" s="72" t="e">
        <f>#REF!-#REF!</f>
        <v>#REF!</v>
      </c>
      <c r="Q42" s="72" t="e">
        <f>I42-#REF!</f>
        <v>#REF!</v>
      </c>
      <c r="R42" s="72" t="e">
        <f>J42-#REF!</f>
        <v>#REF!</v>
      </c>
      <c r="S42" s="72">
        <v>449114.78</v>
      </c>
      <c r="T42" s="12"/>
      <c r="U42" s="68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31.9" customHeight="1" x14ac:dyDescent="0.3">
      <c r="A43" s="35" t="s">
        <v>299</v>
      </c>
      <c r="B43" s="40" t="s">
        <v>92</v>
      </c>
      <c r="C43" s="65">
        <v>100000</v>
      </c>
      <c r="D43" s="10" t="s">
        <v>459</v>
      </c>
      <c r="E43" s="79" t="s">
        <v>460</v>
      </c>
      <c r="F43" s="42" t="s">
        <v>404</v>
      </c>
      <c r="G43" s="86">
        <f t="shared" si="2"/>
        <v>0</v>
      </c>
      <c r="H43" s="83">
        <v>55</v>
      </c>
      <c r="I43" s="72">
        <v>0</v>
      </c>
      <c r="J43" s="72">
        <v>0</v>
      </c>
      <c r="K43" s="72">
        <f t="shared" si="3"/>
        <v>0</v>
      </c>
      <c r="L43" s="72">
        <v>0</v>
      </c>
      <c r="M43" s="72">
        <f t="shared" si="4"/>
        <v>100000</v>
      </c>
      <c r="N43" s="72" t="e">
        <f>#REF!-L43</f>
        <v>#REF!</v>
      </c>
      <c r="O43" s="72" t="e">
        <f>#REF!-#REF!</f>
        <v>#REF!</v>
      </c>
      <c r="P43" s="72" t="e">
        <f>#REF!-#REF!</f>
        <v>#REF!</v>
      </c>
      <c r="Q43" s="72" t="e">
        <f>I43-#REF!</f>
        <v>#REF!</v>
      </c>
      <c r="R43" s="72" t="e">
        <f>J43-#REF!</f>
        <v>#REF!</v>
      </c>
      <c r="S43" s="72">
        <v>0</v>
      </c>
    </row>
    <row r="44" spans="1:33" ht="36" customHeight="1" x14ac:dyDescent="0.3">
      <c r="A44" s="35" t="s">
        <v>300</v>
      </c>
      <c r="B44" s="40" t="s">
        <v>92</v>
      </c>
      <c r="C44" s="65">
        <v>410000</v>
      </c>
      <c r="D44" s="10" t="s">
        <v>459</v>
      </c>
      <c r="E44" s="79" t="s">
        <v>460</v>
      </c>
      <c r="F44" s="42" t="s">
        <v>444</v>
      </c>
      <c r="G44" s="86">
        <f t="shared" si="2"/>
        <v>0</v>
      </c>
      <c r="H44" s="83">
        <v>130</v>
      </c>
      <c r="I44" s="72">
        <v>0</v>
      </c>
      <c r="J44" s="72">
        <v>0</v>
      </c>
      <c r="K44" s="72">
        <f t="shared" si="3"/>
        <v>0</v>
      </c>
      <c r="L44" s="72">
        <v>0</v>
      </c>
      <c r="M44" s="72">
        <f t="shared" si="4"/>
        <v>410000</v>
      </c>
      <c r="N44" s="72" t="e">
        <f>#REF!-L44</f>
        <v>#REF!</v>
      </c>
      <c r="O44" s="72" t="e">
        <f>#REF!-#REF!</f>
        <v>#REF!</v>
      </c>
      <c r="P44" s="72" t="e">
        <f>#REF!-#REF!</f>
        <v>#REF!</v>
      </c>
      <c r="Q44" s="72" t="e">
        <f>I44-#REF!</f>
        <v>#REF!</v>
      </c>
      <c r="R44" s="72" t="e">
        <f>J44-#REF!</f>
        <v>#REF!</v>
      </c>
      <c r="S44" s="72">
        <v>0</v>
      </c>
    </row>
    <row r="45" spans="1:33" ht="30.75" customHeight="1" x14ac:dyDescent="0.3">
      <c r="A45" s="35" t="s">
        <v>301</v>
      </c>
      <c r="B45" s="40" t="s">
        <v>145</v>
      </c>
      <c r="C45" s="65">
        <v>261000</v>
      </c>
      <c r="D45" s="10" t="s">
        <v>459</v>
      </c>
      <c r="E45" s="79" t="s">
        <v>460</v>
      </c>
      <c r="F45" s="42" t="s">
        <v>405</v>
      </c>
      <c r="G45" s="82">
        <f t="shared" si="2"/>
        <v>0.99947026819923368</v>
      </c>
      <c r="H45" s="83">
        <v>85</v>
      </c>
      <c r="I45" s="72">
        <v>0</v>
      </c>
      <c r="J45" s="72">
        <v>0</v>
      </c>
      <c r="K45" s="72">
        <f t="shared" si="3"/>
        <v>260861.74</v>
      </c>
      <c r="L45" s="72">
        <v>260861.74</v>
      </c>
      <c r="M45" s="72">
        <f t="shared" si="4"/>
        <v>138.26000000000931</v>
      </c>
      <c r="N45" s="72" t="e">
        <f>#REF!-L45</f>
        <v>#REF!</v>
      </c>
      <c r="O45" s="72" t="e">
        <f>#REF!-#REF!</f>
        <v>#REF!</v>
      </c>
      <c r="P45" s="72" t="e">
        <f>#REF!-#REF!</f>
        <v>#REF!</v>
      </c>
      <c r="Q45" s="72" t="e">
        <f>I45-#REF!</f>
        <v>#REF!</v>
      </c>
      <c r="R45" s="72" t="e">
        <f>J45-#REF!</f>
        <v>#REF!</v>
      </c>
      <c r="S45" s="72">
        <v>260861.74</v>
      </c>
    </row>
    <row r="46" spans="1:33" x14ac:dyDescent="0.3">
      <c r="A46" s="38" t="s">
        <v>107</v>
      </c>
      <c r="B46" s="40" t="s">
        <v>133</v>
      </c>
      <c r="C46" s="65">
        <v>760000</v>
      </c>
      <c r="D46" s="10" t="s">
        <v>459</v>
      </c>
      <c r="E46" s="79" t="s">
        <v>460</v>
      </c>
      <c r="F46" s="42" t="s">
        <v>108</v>
      </c>
      <c r="G46" s="86">
        <f t="shared" si="2"/>
        <v>0</v>
      </c>
      <c r="H46" s="83">
        <v>100</v>
      </c>
      <c r="I46" s="72">
        <v>0</v>
      </c>
      <c r="J46" s="72">
        <v>0</v>
      </c>
      <c r="K46" s="72">
        <f t="shared" si="3"/>
        <v>0</v>
      </c>
      <c r="L46" s="72">
        <v>0</v>
      </c>
      <c r="M46" s="72">
        <f t="shared" si="4"/>
        <v>760000</v>
      </c>
      <c r="N46" s="72" t="e">
        <f>#REF!-L46</f>
        <v>#REF!</v>
      </c>
      <c r="O46" s="72" t="e">
        <f>#REF!-#REF!</f>
        <v>#REF!</v>
      </c>
      <c r="P46" s="72" t="e">
        <f>#REF!-#REF!</f>
        <v>#REF!</v>
      </c>
      <c r="Q46" s="72" t="e">
        <f>I46-#REF!</f>
        <v>#REF!</v>
      </c>
      <c r="R46" s="72" t="e">
        <f>J46-#REF!</f>
        <v>#REF!</v>
      </c>
      <c r="S46" s="72">
        <v>0</v>
      </c>
    </row>
    <row r="47" spans="1:33" x14ac:dyDescent="0.3">
      <c r="A47" s="38" t="s">
        <v>109</v>
      </c>
      <c r="B47" s="40" t="s">
        <v>133</v>
      </c>
      <c r="C47" s="65">
        <v>160000</v>
      </c>
      <c r="D47" s="10" t="s">
        <v>459</v>
      </c>
      <c r="E47" s="79" t="s">
        <v>460</v>
      </c>
      <c r="F47" s="42" t="s">
        <v>108</v>
      </c>
      <c r="G47" s="82">
        <f t="shared" si="2"/>
        <v>0.99963049999999998</v>
      </c>
      <c r="H47" s="83">
        <v>80</v>
      </c>
      <c r="I47" s="72">
        <v>0</v>
      </c>
      <c r="J47" s="72">
        <v>0</v>
      </c>
      <c r="K47" s="72">
        <f t="shared" si="3"/>
        <v>159940.88</v>
      </c>
      <c r="L47" s="72">
        <v>159940.88</v>
      </c>
      <c r="M47" s="72">
        <f t="shared" si="4"/>
        <v>59.119999999995343</v>
      </c>
      <c r="N47" s="72" t="e">
        <f>#REF!-L47</f>
        <v>#REF!</v>
      </c>
      <c r="O47" s="72" t="e">
        <f>#REF!-#REF!</f>
        <v>#REF!</v>
      </c>
      <c r="P47" s="72" t="e">
        <f>#REF!-#REF!</f>
        <v>#REF!</v>
      </c>
      <c r="Q47" s="72" t="e">
        <f>I47-#REF!</f>
        <v>#REF!</v>
      </c>
      <c r="R47" s="72" t="e">
        <f>J47-#REF!</f>
        <v>#REF!</v>
      </c>
      <c r="S47" s="72">
        <v>159940.88</v>
      </c>
    </row>
    <row r="48" spans="1:33" x14ac:dyDescent="0.3">
      <c r="A48" s="38" t="s">
        <v>110</v>
      </c>
      <c r="B48" s="40" t="s">
        <v>92</v>
      </c>
      <c r="C48" s="65">
        <v>480000</v>
      </c>
      <c r="D48" s="10" t="s">
        <v>459</v>
      </c>
      <c r="E48" s="79" t="s">
        <v>460</v>
      </c>
      <c r="F48" s="42" t="s">
        <v>111</v>
      </c>
      <c r="G48" s="82">
        <f t="shared" si="2"/>
        <v>0.99984368749999997</v>
      </c>
      <c r="H48" s="83">
        <v>50</v>
      </c>
      <c r="I48" s="72">
        <v>0</v>
      </c>
      <c r="J48" s="72">
        <v>0</v>
      </c>
      <c r="K48" s="72">
        <f t="shared" si="3"/>
        <v>479924.97</v>
      </c>
      <c r="L48" s="72">
        <v>479924.97</v>
      </c>
      <c r="M48" s="72">
        <f t="shared" si="4"/>
        <v>75.03000000002794</v>
      </c>
      <c r="N48" s="72" t="e">
        <f>#REF!-L48</f>
        <v>#REF!</v>
      </c>
      <c r="O48" s="72" t="e">
        <f>#REF!-#REF!</f>
        <v>#REF!</v>
      </c>
      <c r="P48" s="72" t="e">
        <f>#REF!-#REF!</f>
        <v>#REF!</v>
      </c>
      <c r="Q48" s="72" t="e">
        <f>I48-#REF!</f>
        <v>#REF!</v>
      </c>
      <c r="R48" s="72" t="e">
        <f>J48-#REF!</f>
        <v>#REF!</v>
      </c>
      <c r="S48" s="72">
        <v>479924.97</v>
      </c>
    </row>
    <row r="49" spans="1:29" x14ac:dyDescent="0.3">
      <c r="A49" s="35" t="s">
        <v>302</v>
      </c>
      <c r="B49" s="40" t="s">
        <v>145</v>
      </c>
      <c r="C49" s="65">
        <v>120000</v>
      </c>
      <c r="D49" s="10" t="s">
        <v>459</v>
      </c>
      <c r="E49" s="79" t="s">
        <v>460</v>
      </c>
      <c r="F49" s="42" t="s">
        <v>406</v>
      </c>
      <c r="G49" s="82">
        <f t="shared" si="2"/>
        <v>0.97787449999999998</v>
      </c>
      <c r="H49" s="83">
        <v>120</v>
      </c>
      <c r="I49" s="72">
        <v>0</v>
      </c>
      <c r="J49" s="72">
        <v>0</v>
      </c>
      <c r="K49" s="72">
        <f t="shared" si="3"/>
        <v>117344.94</v>
      </c>
      <c r="L49" s="72">
        <v>117344.94</v>
      </c>
      <c r="M49" s="72">
        <f t="shared" si="4"/>
        <v>2655.0599999999977</v>
      </c>
      <c r="N49" s="72" t="e">
        <f>#REF!-L49</f>
        <v>#REF!</v>
      </c>
      <c r="O49" s="72" t="e">
        <f>#REF!-#REF!</f>
        <v>#REF!</v>
      </c>
      <c r="P49" s="72" t="e">
        <f>#REF!-#REF!</f>
        <v>#REF!</v>
      </c>
      <c r="Q49" s="72" t="e">
        <f>I49-#REF!</f>
        <v>#REF!</v>
      </c>
      <c r="R49" s="72" t="e">
        <f>J49-#REF!</f>
        <v>#REF!</v>
      </c>
      <c r="S49" s="72">
        <v>117344.94</v>
      </c>
    </row>
    <row r="50" spans="1:29" ht="36.75" customHeight="1" x14ac:dyDescent="0.3">
      <c r="A50" s="35" t="s">
        <v>307</v>
      </c>
      <c r="B50" s="40" t="s">
        <v>92</v>
      </c>
      <c r="C50" s="65">
        <v>500000</v>
      </c>
      <c r="D50" s="10" t="s">
        <v>459</v>
      </c>
      <c r="E50" s="79" t="s">
        <v>460</v>
      </c>
      <c r="F50" s="42" t="s">
        <v>407</v>
      </c>
      <c r="G50" s="86">
        <f t="shared" si="2"/>
        <v>0</v>
      </c>
      <c r="H50" s="83">
        <v>80</v>
      </c>
      <c r="I50" s="72">
        <v>0</v>
      </c>
      <c r="J50" s="72">
        <v>0</v>
      </c>
      <c r="K50" s="72">
        <f t="shared" si="3"/>
        <v>0</v>
      </c>
      <c r="L50" s="72">
        <v>0</v>
      </c>
      <c r="M50" s="72">
        <f t="shared" si="4"/>
        <v>500000</v>
      </c>
      <c r="N50" s="72" t="e">
        <f>#REF!-L50</f>
        <v>#REF!</v>
      </c>
      <c r="O50" s="72" t="e">
        <f>#REF!-#REF!</f>
        <v>#REF!</v>
      </c>
      <c r="P50" s="72" t="e">
        <f>#REF!-#REF!</f>
        <v>#REF!</v>
      </c>
      <c r="Q50" s="72" t="e">
        <f>I50-#REF!</f>
        <v>#REF!</v>
      </c>
      <c r="R50" s="72" t="e">
        <f>J50-#REF!</f>
        <v>#REF!</v>
      </c>
      <c r="S50" s="72">
        <v>0</v>
      </c>
    </row>
    <row r="51" spans="1:29" ht="36" customHeight="1" x14ac:dyDescent="0.3">
      <c r="A51" s="38" t="s">
        <v>112</v>
      </c>
      <c r="B51" s="40" t="s">
        <v>92</v>
      </c>
      <c r="C51" s="65">
        <v>1600000</v>
      </c>
      <c r="D51" s="10" t="s">
        <v>459</v>
      </c>
      <c r="E51" s="79" t="s">
        <v>460</v>
      </c>
      <c r="F51" s="42" t="s">
        <v>113</v>
      </c>
      <c r="G51" s="86">
        <f t="shared" si="2"/>
        <v>0</v>
      </c>
      <c r="H51" s="83">
        <v>300</v>
      </c>
      <c r="I51" s="72">
        <v>0</v>
      </c>
      <c r="J51" s="72">
        <v>0</v>
      </c>
      <c r="K51" s="72">
        <f t="shared" si="3"/>
        <v>0</v>
      </c>
      <c r="L51" s="72">
        <v>0</v>
      </c>
      <c r="M51" s="72">
        <f t="shared" si="4"/>
        <v>1600000</v>
      </c>
      <c r="N51" s="72" t="e">
        <f>#REF!-L51</f>
        <v>#REF!</v>
      </c>
      <c r="O51" s="72" t="e">
        <f>#REF!-#REF!</f>
        <v>#REF!</v>
      </c>
      <c r="P51" s="72" t="e">
        <f>#REF!-#REF!</f>
        <v>#REF!</v>
      </c>
      <c r="Q51" s="72" t="e">
        <f>I51-#REF!</f>
        <v>#REF!</v>
      </c>
      <c r="R51" s="72" t="e">
        <f>J51-#REF!</f>
        <v>#REF!</v>
      </c>
      <c r="S51" s="72">
        <v>0</v>
      </c>
    </row>
    <row r="52" spans="1:29" s="34" customFormat="1" x14ac:dyDescent="0.3">
      <c r="A52" s="38" t="s">
        <v>114</v>
      </c>
      <c r="B52" s="40" t="s">
        <v>350</v>
      </c>
      <c r="C52" s="65">
        <v>150000</v>
      </c>
      <c r="D52" s="10" t="s">
        <v>459</v>
      </c>
      <c r="E52" s="79" t="s">
        <v>460</v>
      </c>
      <c r="F52" s="42" t="s">
        <v>408</v>
      </c>
      <c r="G52" s="82">
        <f t="shared" si="2"/>
        <v>0.9957773333333334</v>
      </c>
      <c r="H52" s="83">
        <v>120</v>
      </c>
      <c r="I52" s="72">
        <v>0</v>
      </c>
      <c r="J52" s="72">
        <v>0</v>
      </c>
      <c r="K52" s="72">
        <f t="shared" si="3"/>
        <v>149366.6</v>
      </c>
      <c r="L52" s="72">
        <v>149366.6</v>
      </c>
      <c r="M52" s="72">
        <f t="shared" si="4"/>
        <v>633.39999999999418</v>
      </c>
      <c r="N52" s="72" t="e">
        <f>#REF!-L52</f>
        <v>#REF!</v>
      </c>
      <c r="O52" s="72" t="e">
        <f>#REF!-#REF!</f>
        <v>#REF!</v>
      </c>
      <c r="P52" s="72" t="e">
        <f>#REF!-#REF!</f>
        <v>#REF!</v>
      </c>
      <c r="Q52" s="72" t="e">
        <f>I52-#REF!</f>
        <v>#REF!</v>
      </c>
      <c r="R52" s="72" t="e">
        <f>J52-#REF!</f>
        <v>#REF!</v>
      </c>
      <c r="S52" s="72">
        <v>149366.6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x14ac:dyDescent="0.3">
      <c r="A53" s="38" t="s">
        <v>115</v>
      </c>
      <c r="B53" s="40" t="s">
        <v>92</v>
      </c>
      <c r="C53" s="65">
        <v>240000</v>
      </c>
      <c r="D53" s="10" t="s">
        <v>459</v>
      </c>
      <c r="E53" s="79" t="s">
        <v>460</v>
      </c>
      <c r="F53" s="42" t="s">
        <v>116</v>
      </c>
      <c r="G53" s="82">
        <f t="shared" si="2"/>
        <v>0.64491220833333329</v>
      </c>
      <c r="H53" s="83">
        <v>50</v>
      </c>
      <c r="I53" s="72">
        <v>0</v>
      </c>
      <c r="J53" s="72">
        <v>0</v>
      </c>
      <c r="K53" s="72">
        <f t="shared" si="3"/>
        <v>154778.93</v>
      </c>
      <c r="L53" s="72">
        <v>154778.93</v>
      </c>
      <c r="M53" s="72">
        <f t="shared" si="4"/>
        <v>85221.07</v>
      </c>
      <c r="N53" s="72" t="e">
        <f>#REF!-L53</f>
        <v>#REF!</v>
      </c>
      <c r="O53" s="72" t="e">
        <f>#REF!-#REF!</f>
        <v>#REF!</v>
      </c>
      <c r="P53" s="72" t="e">
        <f>#REF!-#REF!</f>
        <v>#REF!</v>
      </c>
      <c r="Q53" s="72" t="e">
        <f>I53-#REF!</f>
        <v>#REF!</v>
      </c>
      <c r="R53" s="72" t="e">
        <f>J53-#REF!</f>
        <v>#REF!</v>
      </c>
      <c r="S53" s="72">
        <v>154778.93</v>
      </c>
    </row>
    <row r="54" spans="1:29" ht="30" x14ac:dyDescent="0.3">
      <c r="A54" s="38" t="s">
        <v>117</v>
      </c>
      <c r="B54" s="40" t="s">
        <v>118</v>
      </c>
      <c r="C54" s="65">
        <v>540000</v>
      </c>
      <c r="D54" s="10" t="s">
        <v>459</v>
      </c>
      <c r="E54" s="79" t="s">
        <v>460</v>
      </c>
      <c r="F54" s="42" t="s">
        <v>119</v>
      </c>
      <c r="G54" s="82">
        <f t="shared" si="2"/>
        <v>0.99920587037037045</v>
      </c>
      <c r="H54" s="83">
        <v>50</v>
      </c>
      <c r="I54" s="72">
        <v>0</v>
      </c>
      <c r="J54" s="72">
        <v>0</v>
      </c>
      <c r="K54" s="72">
        <f t="shared" si="3"/>
        <v>539571.17000000004</v>
      </c>
      <c r="L54" s="72">
        <v>539571.17000000004</v>
      </c>
      <c r="M54" s="72">
        <f t="shared" si="4"/>
        <v>428.82999999995809</v>
      </c>
      <c r="N54" s="72" t="e">
        <f>#REF!-L54</f>
        <v>#REF!</v>
      </c>
      <c r="O54" s="72" t="e">
        <f>#REF!-#REF!</f>
        <v>#REF!</v>
      </c>
      <c r="P54" s="72" t="e">
        <f>#REF!-#REF!</f>
        <v>#REF!</v>
      </c>
      <c r="Q54" s="72" t="e">
        <f>I54-#REF!</f>
        <v>#REF!</v>
      </c>
      <c r="R54" s="72" t="e">
        <f>J54-#REF!</f>
        <v>#REF!</v>
      </c>
      <c r="S54" s="72">
        <v>539571.17000000004</v>
      </c>
    </row>
    <row r="55" spans="1:29" ht="36.75" customHeight="1" x14ac:dyDescent="0.3">
      <c r="A55" s="38" t="s">
        <v>120</v>
      </c>
      <c r="B55" s="40" t="s">
        <v>92</v>
      </c>
      <c r="C55" s="65">
        <v>320000</v>
      </c>
      <c r="D55" s="10" t="s">
        <v>459</v>
      </c>
      <c r="E55" s="79" t="s">
        <v>460</v>
      </c>
      <c r="F55" s="42" t="s">
        <v>121</v>
      </c>
      <c r="G55" s="82">
        <f t="shared" si="2"/>
        <v>0.99988421875</v>
      </c>
      <c r="H55" s="83">
        <v>50</v>
      </c>
      <c r="I55" s="72">
        <v>0</v>
      </c>
      <c r="J55" s="72">
        <v>0</v>
      </c>
      <c r="K55" s="72">
        <f t="shared" si="3"/>
        <v>319962.95</v>
      </c>
      <c r="L55" s="72">
        <v>319962.95</v>
      </c>
      <c r="M55" s="72">
        <f t="shared" si="4"/>
        <v>37.049999999988358</v>
      </c>
      <c r="N55" s="72" t="e">
        <f>#REF!-L55</f>
        <v>#REF!</v>
      </c>
      <c r="O55" s="72" t="e">
        <f>#REF!-#REF!</f>
        <v>#REF!</v>
      </c>
      <c r="P55" s="72" t="e">
        <f>#REF!-#REF!</f>
        <v>#REF!</v>
      </c>
      <c r="Q55" s="72" t="e">
        <f>I55-#REF!</f>
        <v>#REF!</v>
      </c>
      <c r="R55" s="72" t="e">
        <f>J55-#REF!</f>
        <v>#REF!</v>
      </c>
      <c r="S55" s="72">
        <v>319962.95</v>
      </c>
    </row>
    <row r="56" spans="1:29" x14ac:dyDescent="0.3">
      <c r="A56" s="38" t="s">
        <v>122</v>
      </c>
      <c r="B56" s="40" t="s">
        <v>92</v>
      </c>
      <c r="C56" s="65">
        <v>160000</v>
      </c>
      <c r="D56" s="10" t="s">
        <v>459</v>
      </c>
      <c r="E56" s="79" t="s">
        <v>460</v>
      </c>
      <c r="F56" s="42" t="s">
        <v>123</v>
      </c>
      <c r="G56" s="82">
        <f t="shared" si="2"/>
        <v>0.91747549999999989</v>
      </c>
      <c r="H56" s="83">
        <v>50</v>
      </c>
      <c r="I56" s="72">
        <v>0</v>
      </c>
      <c r="J56" s="72">
        <v>0</v>
      </c>
      <c r="K56" s="72">
        <f t="shared" si="3"/>
        <v>146796.07999999999</v>
      </c>
      <c r="L56" s="72">
        <v>146796.07999999999</v>
      </c>
      <c r="M56" s="72">
        <f t="shared" si="4"/>
        <v>13203.920000000013</v>
      </c>
      <c r="N56" s="72" t="e">
        <f>#REF!-L56</f>
        <v>#REF!</v>
      </c>
      <c r="O56" s="72" t="e">
        <f>#REF!-#REF!</f>
        <v>#REF!</v>
      </c>
      <c r="P56" s="72" t="e">
        <f>#REF!-#REF!</f>
        <v>#REF!</v>
      </c>
      <c r="Q56" s="72" t="e">
        <f>I56-#REF!</f>
        <v>#REF!</v>
      </c>
      <c r="R56" s="72" t="e">
        <f>J56-#REF!</f>
        <v>#REF!</v>
      </c>
      <c r="S56" s="72">
        <v>146796.07999999999</v>
      </c>
    </row>
    <row r="57" spans="1:29" ht="45" x14ac:dyDescent="0.3">
      <c r="A57" s="38" t="s">
        <v>124</v>
      </c>
      <c r="B57" s="40" t="s">
        <v>125</v>
      </c>
      <c r="C57" s="65">
        <v>430000</v>
      </c>
      <c r="D57" s="10" t="s">
        <v>459</v>
      </c>
      <c r="E57" s="79" t="s">
        <v>460</v>
      </c>
      <c r="F57" s="42" t="s">
        <v>68</v>
      </c>
      <c r="G57" s="82">
        <f t="shared" si="2"/>
        <v>0.99982383720930235</v>
      </c>
      <c r="H57" s="83">
        <v>200</v>
      </c>
      <c r="I57" s="72">
        <v>0</v>
      </c>
      <c r="J57" s="72">
        <v>0</v>
      </c>
      <c r="K57" s="72">
        <f t="shared" si="3"/>
        <v>429924.25</v>
      </c>
      <c r="L57" s="72">
        <v>429924.25</v>
      </c>
      <c r="M57" s="72">
        <f t="shared" si="4"/>
        <v>75.75</v>
      </c>
      <c r="N57" s="72" t="e">
        <f>#REF!-L57</f>
        <v>#REF!</v>
      </c>
      <c r="O57" s="72" t="e">
        <f>#REF!-#REF!</f>
        <v>#REF!</v>
      </c>
      <c r="P57" s="72" t="e">
        <f>#REF!-#REF!</f>
        <v>#REF!</v>
      </c>
      <c r="Q57" s="72" t="e">
        <f>I57-#REF!</f>
        <v>#REF!</v>
      </c>
      <c r="R57" s="72" t="e">
        <f>J57-#REF!</f>
        <v>#REF!</v>
      </c>
      <c r="S57" s="72">
        <v>429924.25</v>
      </c>
    </row>
    <row r="58" spans="1:29" ht="64.5" customHeight="1" x14ac:dyDescent="0.3">
      <c r="A58" s="38" t="s">
        <v>126</v>
      </c>
      <c r="B58" s="40" t="s">
        <v>127</v>
      </c>
      <c r="C58" s="65">
        <v>5500000</v>
      </c>
      <c r="D58" s="10" t="s">
        <v>459</v>
      </c>
      <c r="E58" s="79" t="s">
        <v>460</v>
      </c>
      <c r="F58" s="42" t="s">
        <v>128</v>
      </c>
      <c r="G58" s="82">
        <f t="shared" si="2"/>
        <v>0.56502419999999998</v>
      </c>
      <c r="H58" s="83">
        <v>400</v>
      </c>
      <c r="I58" s="72">
        <v>0</v>
      </c>
      <c r="J58" s="72">
        <v>0</v>
      </c>
      <c r="K58" s="72">
        <f t="shared" si="3"/>
        <v>3107633.1</v>
      </c>
      <c r="L58" s="72">
        <v>3107633.1</v>
      </c>
      <c r="M58" s="72">
        <f t="shared" si="4"/>
        <v>2392366.9</v>
      </c>
      <c r="N58" s="72" t="e">
        <f>#REF!-L58</f>
        <v>#REF!</v>
      </c>
      <c r="O58" s="72" t="e">
        <f>#REF!-#REF!</f>
        <v>#REF!</v>
      </c>
      <c r="P58" s="72" t="e">
        <f>#REF!-#REF!</f>
        <v>#REF!</v>
      </c>
      <c r="Q58" s="72" t="e">
        <f>I58-#REF!</f>
        <v>#REF!</v>
      </c>
      <c r="R58" s="72" t="e">
        <f>J58-#REF!</f>
        <v>#REF!</v>
      </c>
      <c r="S58" s="72">
        <v>3107633.1</v>
      </c>
    </row>
    <row r="59" spans="1:29" ht="49.5" customHeight="1" x14ac:dyDescent="0.3">
      <c r="A59" s="38" t="s">
        <v>129</v>
      </c>
      <c r="B59" s="40" t="s">
        <v>130</v>
      </c>
      <c r="C59" s="65">
        <v>4000000</v>
      </c>
      <c r="D59" s="10" t="s">
        <v>459</v>
      </c>
      <c r="E59" s="79" t="s">
        <v>460</v>
      </c>
      <c r="F59" s="42" t="s">
        <v>131</v>
      </c>
      <c r="G59" s="82">
        <f t="shared" si="2"/>
        <v>0.98402475249999999</v>
      </c>
      <c r="H59" s="83">
        <v>600</v>
      </c>
      <c r="I59" s="72">
        <v>0</v>
      </c>
      <c r="J59" s="72">
        <v>0</v>
      </c>
      <c r="K59" s="72">
        <f t="shared" si="3"/>
        <v>3936099.01</v>
      </c>
      <c r="L59" s="72">
        <v>3936099.01</v>
      </c>
      <c r="M59" s="72">
        <f t="shared" si="4"/>
        <v>63900.990000000224</v>
      </c>
      <c r="N59" s="72" t="e">
        <f>#REF!-L59</f>
        <v>#REF!</v>
      </c>
      <c r="O59" s="72" t="e">
        <f>#REF!-#REF!</f>
        <v>#REF!</v>
      </c>
      <c r="P59" s="72" t="e">
        <f>#REF!-#REF!</f>
        <v>#REF!</v>
      </c>
      <c r="Q59" s="72" t="e">
        <f>I59-#REF!</f>
        <v>#REF!</v>
      </c>
      <c r="R59" s="72" t="e">
        <f>J59-#REF!</f>
        <v>#REF!</v>
      </c>
      <c r="S59" s="72">
        <v>3936099.01</v>
      </c>
    </row>
    <row r="60" spans="1:29" ht="37.5" customHeight="1" x14ac:dyDescent="0.3">
      <c r="A60" s="38" t="s">
        <v>132</v>
      </c>
      <c r="B60" s="40" t="s">
        <v>133</v>
      </c>
      <c r="C60" s="65">
        <v>550000</v>
      </c>
      <c r="D60" s="10" t="s">
        <v>459</v>
      </c>
      <c r="E60" s="79" t="s">
        <v>460</v>
      </c>
      <c r="F60" s="42" t="s">
        <v>134</v>
      </c>
      <c r="G60" s="82">
        <f t="shared" si="2"/>
        <v>0.99970609090909091</v>
      </c>
      <c r="H60" s="83">
        <v>400</v>
      </c>
      <c r="I60" s="72">
        <v>0</v>
      </c>
      <c r="J60" s="72">
        <v>0</v>
      </c>
      <c r="K60" s="72">
        <f t="shared" si="3"/>
        <v>549838.35</v>
      </c>
      <c r="L60" s="72">
        <v>549838.35</v>
      </c>
      <c r="M60" s="72">
        <f t="shared" si="4"/>
        <v>161.65000000002328</v>
      </c>
      <c r="N60" s="72" t="e">
        <f>#REF!-L60</f>
        <v>#REF!</v>
      </c>
      <c r="O60" s="72" t="e">
        <f>#REF!-#REF!</f>
        <v>#REF!</v>
      </c>
      <c r="P60" s="72" t="e">
        <f>#REF!-#REF!</f>
        <v>#REF!</v>
      </c>
      <c r="Q60" s="72" t="e">
        <f>I60-#REF!</f>
        <v>#REF!</v>
      </c>
      <c r="R60" s="72" t="e">
        <f>J60-#REF!</f>
        <v>#REF!</v>
      </c>
      <c r="S60" s="72">
        <v>549838.35</v>
      </c>
    </row>
    <row r="61" spans="1:29" s="34" customFormat="1" ht="39.6" customHeight="1" x14ac:dyDescent="0.3">
      <c r="A61" s="35" t="s">
        <v>303</v>
      </c>
      <c r="B61" s="36" t="s">
        <v>351</v>
      </c>
      <c r="C61" s="65">
        <v>1000000</v>
      </c>
      <c r="D61" s="10" t="s">
        <v>459</v>
      </c>
      <c r="E61" s="79" t="s">
        <v>460</v>
      </c>
      <c r="F61" s="37" t="s">
        <v>230</v>
      </c>
      <c r="G61" s="82">
        <f t="shared" si="2"/>
        <v>0.99717929000000005</v>
      </c>
      <c r="H61" s="83">
        <v>300</v>
      </c>
      <c r="I61" s="72">
        <v>0</v>
      </c>
      <c r="J61" s="72">
        <v>0</v>
      </c>
      <c r="K61" s="72">
        <f t="shared" si="3"/>
        <v>997179.29</v>
      </c>
      <c r="L61" s="72">
        <v>997179.29</v>
      </c>
      <c r="M61" s="72">
        <f t="shared" si="4"/>
        <v>2820.7099999999627</v>
      </c>
      <c r="N61" s="72" t="e">
        <f>#REF!-L61</f>
        <v>#REF!</v>
      </c>
      <c r="O61" s="72" t="e">
        <f>#REF!-#REF!</f>
        <v>#REF!</v>
      </c>
      <c r="P61" s="72" t="e">
        <f>#REF!-#REF!</f>
        <v>#REF!</v>
      </c>
      <c r="Q61" s="72" t="e">
        <f>I61-#REF!</f>
        <v>#REF!</v>
      </c>
      <c r="R61" s="72" t="e">
        <f>J61-#REF!</f>
        <v>#REF!</v>
      </c>
      <c r="S61" s="72">
        <v>997179.29</v>
      </c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ht="30" x14ac:dyDescent="0.3">
      <c r="A62" s="35" t="s">
        <v>304</v>
      </c>
      <c r="B62" s="36" t="s">
        <v>352</v>
      </c>
      <c r="C62" s="65">
        <v>2000000</v>
      </c>
      <c r="D62" s="10" t="s">
        <v>459</v>
      </c>
      <c r="E62" s="79" t="s">
        <v>460</v>
      </c>
      <c r="F62" s="37" t="s">
        <v>230</v>
      </c>
      <c r="G62" s="82">
        <f t="shared" si="2"/>
        <v>0.99913931999999994</v>
      </c>
      <c r="H62" s="83">
        <v>500</v>
      </c>
      <c r="I62" s="72">
        <v>0</v>
      </c>
      <c r="J62" s="72">
        <v>0</v>
      </c>
      <c r="K62" s="72">
        <f t="shared" si="3"/>
        <v>1998278.64</v>
      </c>
      <c r="L62" s="72">
        <v>1998278.64</v>
      </c>
      <c r="M62" s="72">
        <f t="shared" si="4"/>
        <v>1721.3600000001024</v>
      </c>
      <c r="N62" s="72" t="e">
        <f>#REF!-L62</f>
        <v>#REF!</v>
      </c>
      <c r="O62" s="72" t="e">
        <f>#REF!-#REF!</f>
        <v>#REF!</v>
      </c>
      <c r="P62" s="72" t="e">
        <f>#REF!-#REF!</f>
        <v>#REF!</v>
      </c>
      <c r="Q62" s="72" t="e">
        <f>I62-#REF!</f>
        <v>#REF!</v>
      </c>
      <c r="R62" s="72" t="e">
        <f>J62-#REF!</f>
        <v>#REF!</v>
      </c>
      <c r="S62" s="72">
        <v>1998278.64</v>
      </c>
    </row>
    <row r="63" spans="1:29" ht="38.450000000000003" customHeight="1" x14ac:dyDescent="0.3">
      <c r="A63" s="35" t="s">
        <v>305</v>
      </c>
      <c r="B63" s="36" t="s">
        <v>353</v>
      </c>
      <c r="C63" s="65">
        <v>200000</v>
      </c>
      <c r="D63" s="10" t="s">
        <v>459</v>
      </c>
      <c r="E63" s="79" t="s">
        <v>460</v>
      </c>
      <c r="F63" s="37" t="s">
        <v>409</v>
      </c>
      <c r="G63" s="82">
        <f t="shared" si="2"/>
        <v>0.95675684999999999</v>
      </c>
      <c r="H63" s="83">
        <v>150</v>
      </c>
      <c r="I63" s="72">
        <v>0</v>
      </c>
      <c r="J63" s="72">
        <v>0</v>
      </c>
      <c r="K63" s="72">
        <f t="shared" si="3"/>
        <v>191351.37</v>
      </c>
      <c r="L63" s="72">
        <v>191351.37</v>
      </c>
      <c r="M63" s="72">
        <f t="shared" si="4"/>
        <v>8648.6300000000047</v>
      </c>
      <c r="N63" s="72" t="e">
        <f>#REF!-L63</f>
        <v>#REF!</v>
      </c>
      <c r="O63" s="72" t="e">
        <f>#REF!-#REF!</f>
        <v>#REF!</v>
      </c>
      <c r="P63" s="72" t="e">
        <f>#REF!-#REF!</f>
        <v>#REF!</v>
      </c>
      <c r="Q63" s="72" t="e">
        <f>I63-#REF!</f>
        <v>#REF!</v>
      </c>
      <c r="R63" s="72" t="e">
        <f>J63-#REF!</f>
        <v>#REF!</v>
      </c>
      <c r="S63" s="72">
        <v>191351.37</v>
      </c>
    </row>
    <row r="64" spans="1:29" ht="30" x14ac:dyDescent="0.3">
      <c r="A64" s="35" t="s">
        <v>306</v>
      </c>
      <c r="B64" s="36" t="s">
        <v>354</v>
      </c>
      <c r="C64" s="65">
        <v>541370</v>
      </c>
      <c r="D64" s="10" t="s">
        <v>459</v>
      </c>
      <c r="E64" s="79" t="s">
        <v>460</v>
      </c>
      <c r="F64" s="37" t="s">
        <v>410</v>
      </c>
      <c r="G64" s="82">
        <f t="shared" si="2"/>
        <v>0.99956896392485739</v>
      </c>
      <c r="H64" s="83">
        <v>220</v>
      </c>
      <c r="I64" s="72">
        <v>0</v>
      </c>
      <c r="J64" s="72">
        <v>0</v>
      </c>
      <c r="K64" s="72">
        <f t="shared" si="3"/>
        <v>541136.65</v>
      </c>
      <c r="L64" s="72">
        <v>541136.65</v>
      </c>
      <c r="M64" s="72">
        <f t="shared" si="4"/>
        <v>233.34999999997672</v>
      </c>
      <c r="N64" s="72" t="e">
        <f>#REF!-L64</f>
        <v>#REF!</v>
      </c>
      <c r="O64" s="72" t="e">
        <f>#REF!-#REF!</f>
        <v>#REF!</v>
      </c>
      <c r="P64" s="72" t="e">
        <f>#REF!-#REF!</f>
        <v>#REF!</v>
      </c>
      <c r="Q64" s="72" t="e">
        <f>I64-#REF!</f>
        <v>#REF!</v>
      </c>
      <c r="R64" s="72" t="e">
        <f>J64-#REF!</f>
        <v>#REF!</v>
      </c>
      <c r="S64" s="72">
        <v>541136.65</v>
      </c>
    </row>
    <row r="65" spans="1:19" x14ac:dyDescent="0.3">
      <c r="A65" s="38" t="s">
        <v>135</v>
      </c>
      <c r="B65" s="40" t="s">
        <v>92</v>
      </c>
      <c r="C65" s="65">
        <v>320000</v>
      </c>
      <c r="D65" s="10" t="s">
        <v>459</v>
      </c>
      <c r="E65" s="79" t="s">
        <v>460</v>
      </c>
      <c r="F65" s="42" t="s">
        <v>136</v>
      </c>
      <c r="G65" s="82">
        <f t="shared" si="2"/>
        <v>0.99632571874999998</v>
      </c>
      <c r="H65" s="83">
        <v>100</v>
      </c>
      <c r="I65" s="72">
        <v>0</v>
      </c>
      <c r="J65" s="72">
        <v>0</v>
      </c>
      <c r="K65" s="72">
        <f t="shared" si="3"/>
        <v>318824.23</v>
      </c>
      <c r="L65" s="72">
        <v>318824.23</v>
      </c>
      <c r="M65" s="72">
        <f t="shared" si="4"/>
        <v>1175.7700000000186</v>
      </c>
      <c r="N65" s="72" t="e">
        <f>#REF!-L65</f>
        <v>#REF!</v>
      </c>
      <c r="O65" s="72" t="e">
        <f>#REF!-#REF!</f>
        <v>#REF!</v>
      </c>
      <c r="P65" s="72" t="e">
        <f>#REF!-#REF!</f>
        <v>#REF!</v>
      </c>
      <c r="Q65" s="72" t="e">
        <f>I65-#REF!</f>
        <v>#REF!</v>
      </c>
      <c r="R65" s="72" t="e">
        <f>J65-#REF!</f>
        <v>#REF!</v>
      </c>
      <c r="S65" s="72">
        <v>318824.23</v>
      </c>
    </row>
    <row r="66" spans="1:19" ht="29.45" customHeight="1" x14ac:dyDescent="0.3">
      <c r="A66" s="38" t="s">
        <v>137</v>
      </c>
      <c r="B66" s="40" t="s">
        <v>138</v>
      </c>
      <c r="C66" s="65">
        <v>96000</v>
      </c>
      <c r="D66" s="10" t="s">
        <v>459</v>
      </c>
      <c r="E66" s="79" t="s">
        <v>460</v>
      </c>
      <c r="F66" s="42" t="s">
        <v>139</v>
      </c>
      <c r="G66" s="82">
        <f t="shared" si="2"/>
        <v>0.97799979166666662</v>
      </c>
      <c r="H66" s="83">
        <v>200</v>
      </c>
      <c r="I66" s="72">
        <v>0</v>
      </c>
      <c r="J66" s="72">
        <v>0</v>
      </c>
      <c r="K66" s="72">
        <f t="shared" si="3"/>
        <v>93887.98</v>
      </c>
      <c r="L66" s="72">
        <v>93887.98</v>
      </c>
      <c r="M66" s="72">
        <f t="shared" si="4"/>
        <v>2112.0200000000041</v>
      </c>
      <c r="N66" s="72" t="e">
        <f>#REF!-L66</f>
        <v>#REF!</v>
      </c>
      <c r="O66" s="72" t="e">
        <f>#REF!-#REF!</f>
        <v>#REF!</v>
      </c>
      <c r="P66" s="72" t="e">
        <f>#REF!-#REF!</f>
        <v>#REF!</v>
      </c>
      <c r="Q66" s="72" t="e">
        <f>I66-#REF!</f>
        <v>#REF!</v>
      </c>
      <c r="R66" s="72" t="e">
        <f>J66-#REF!</f>
        <v>#REF!</v>
      </c>
      <c r="S66" s="72">
        <v>93887.98</v>
      </c>
    </row>
    <row r="67" spans="1:19" ht="32.450000000000003" customHeight="1" x14ac:dyDescent="0.3">
      <c r="A67" s="38" t="s">
        <v>140</v>
      </c>
      <c r="B67" s="40" t="s">
        <v>133</v>
      </c>
      <c r="C67" s="65">
        <v>425412</v>
      </c>
      <c r="D67" s="10" t="s">
        <v>459</v>
      </c>
      <c r="E67" s="79" t="s">
        <v>460</v>
      </c>
      <c r="F67" s="42" t="s">
        <v>141</v>
      </c>
      <c r="G67" s="82">
        <f t="shared" si="2"/>
        <v>0.99978275177945153</v>
      </c>
      <c r="H67" s="83">
        <v>100</v>
      </c>
      <c r="I67" s="72">
        <v>0</v>
      </c>
      <c r="J67" s="72">
        <v>0</v>
      </c>
      <c r="K67" s="72">
        <f t="shared" si="3"/>
        <v>425319.58</v>
      </c>
      <c r="L67" s="72">
        <v>425319.58</v>
      </c>
      <c r="M67" s="72">
        <f t="shared" si="4"/>
        <v>92.419999999983702</v>
      </c>
      <c r="N67" s="72" t="e">
        <f>#REF!-L67</f>
        <v>#REF!</v>
      </c>
      <c r="O67" s="72" t="e">
        <f>#REF!-#REF!</f>
        <v>#REF!</v>
      </c>
      <c r="P67" s="72" t="e">
        <f>#REF!-#REF!</f>
        <v>#REF!</v>
      </c>
      <c r="Q67" s="72" t="e">
        <f>I67-#REF!</f>
        <v>#REF!</v>
      </c>
      <c r="R67" s="72" t="e">
        <f>J67-#REF!</f>
        <v>#REF!</v>
      </c>
      <c r="S67" s="72">
        <v>425319.58</v>
      </c>
    </row>
    <row r="68" spans="1:19" x14ac:dyDescent="0.3">
      <c r="A68" s="38" t="s">
        <v>142</v>
      </c>
      <c r="B68" s="40" t="s">
        <v>133</v>
      </c>
      <c r="C68" s="65">
        <v>150000</v>
      </c>
      <c r="D68" s="10" t="s">
        <v>459</v>
      </c>
      <c r="E68" s="79" t="s">
        <v>460</v>
      </c>
      <c r="F68" s="42" t="s">
        <v>143</v>
      </c>
      <c r="G68" s="82">
        <f t="shared" si="2"/>
        <v>0.98849653333333343</v>
      </c>
      <c r="H68" s="83">
        <v>60</v>
      </c>
      <c r="I68" s="72">
        <v>0</v>
      </c>
      <c r="J68" s="72">
        <v>0</v>
      </c>
      <c r="K68" s="72">
        <f t="shared" si="3"/>
        <v>148274.48000000001</v>
      </c>
      <c r="L68" s="72">
        <v>148274.48000000001</v>
      </c>
      <c r="M68" s="72">
        <f t="shared" si="4"/>
        <v>1725.5199999999895</v>
      </c>
      <c r="N68" s="72" t="e">
        <f>#REF!-L68</f>
        <v>#REF!</v>
      </c>
      <c r="O68" s="72" t="e">
        <f>#REF!-#REF!</f>
        <v>#REF!</v>
      </c>
      <c r="P68" s="72" t="e">
        <f>#REF!-#REF!</f>
        <v>#REF!</v>
      </c>
      <c r="Q68" s="72" t="e">
        <f>I68-#REF!</f>
        <v>#REF!</v>
      </c>
      <c r="R68" s="72" t="e">
        <f>J68-#REF!</f>
        <v>#REF!</v>
      </c>
      <c r="S68" s="72">
        <v>148274.48000000001</v>
      </c>
    </row>
    <row r="69" spans="1:19" x14ac:dyDescent="0.3">
      <c r="A69" s="38" t="s">
        <v>144</v>
      </c>
      <c r="B69" s="40" t="s">
        <v>145</v>
      </c>
      <c r="C69" s="65">
        <v>300000</v>
      </c>
      <c r="D69" s="10" t="s">
        <v>459</v>
      </c>
      <c r="E69" s="79" t="s">
        <v>460</v>
      </c>
      <c r="F69" s="42" t="s">
        <v>146</v>
      </c>
      <c r="G69" s="82">
        <f t="shared" si="2"/>
        <v>0.69883503333333341</v>
      </c>
      <c r="H69" s="83">
        <v>250</v>
      </c>
      <c r="I69" s="72">
        <v>0</v>
      </c>
      <c r="J69" s="72">
        <v>0</v>
      </c>
      <c r="K69" s="72">
        <f t="shared" si="3"/>
        <v>209650.51</v>
      </c>
      <c r="L69" s="72">
        <v>209650.51</v>
      </c>
      <c r="M69" s="72">
        <f t="shared" si="4"/>
        <v>90349.489999999991</v>
      </c>
      <c r="N69" s="72" t="e">
        <f>#REF!-L69</f>
        <v>#REF!</v>
      </c>
      <c r="O69" s="72" t="e">
        <f>#REF!-#REF!</f>
        <v>#REF!</v>
      </c>
      <c r="P69" s="72" t="e">
        <f>#REF!-#REF!</f>
        <v>#REF!</v>
      </c>
      <c r="Q69" s="72" t="e">
        <f>I69-#REF!</f>
        <v>#REF!</v>
      </c>
      <c r="R69" s="72" t="e">
        <f>J69-#REF!</f>
        <v>#REF!</v>
      </c>
      <c r="S69" s="72">
        <v>209650.51</v>
      </c>
    </row>
    <row r="70" spans="1:19" ht="40.15" customHeight="1" x14ac:dyDescent="0.3">
      <c r="A70" s="38" t="s">
        <v>147</v>
      </c>
      <c r="B70" s="40" t="s">
        <v>92</v>
      </c>
      <c r="C70" s="65">
        <v>1940000</v>
      </c>
      <c r="D70" s="10" t="s">
        <v>459</v>
      </c>
      <c r="E70" s="79" t="s">
        <v>460</v>
      </c>
      <c r="F70" s="42" t="s">
        <v>148</v>
      </c>
      <c r="G70" s="86">
        <f t="shared" si="2"/>
        <v>0</v>
      </c>
      <c r="H70" s="83">
        <v>500</v>
      </c>
      <c r="I70" s="72">
        <v>0</v>
      </c>
      <c r="J70" s="72">
        <v>0</v>
      </c>
      <c r="K70" s="72">
        <f t="shared" si="3"/>
        <v>0</v>
      </c>
      <c r="L70" s="72">
        <v>0</v>
      </c>
      <c r="M70" s="72">
        <f t="shared" si="4"/>
        <v>1940000</v>
      </c>
      <c r="N70" s="72" t="e">
        <f>#REF!-L70</f>
        <v>#REF!</v>
      </c>
      <c r="O70" s="72" t="e">
        <f>#REF!-#REF!</f>
        <v>#REF!</v>
      </c>
      <c r="P70" s="72" t="e">
        <f>#REF!-#REF!</f>
        <v>#REF!</v>
      </c>
      <c r="Q70" s="72" t="e">
        <f>I70-#REF!</f>
        <v>#REF!</v>
      </c>
      <c r="R70" s="72" t="e">
        <f>J70-#REF!</f>
        <v>#REF!</v>
      </c>
      <c r="S70" s="72">
        <v>0</v>
      </c>
    </row>
    <row r="71" spans="1:19" ht="31.15" customHeight="1" x14ac:dyDescent="0.3">
      <c r="A71" s="38" t="s">
        <v>149</v>
      </c>
      <c r="B71" s="40" t="s">
        <v>133</v>
      </c>
      <c r="C71" s="65">
        <v>500000</v>
      </c>
      <c r="D71" s="10" t="s">
        <v>459</v>
      </c>
      <c r="E71" s="79" t="s">
        <v>460</v>
      </c>
      <c r="F71" s="42" t="s">
        <v>150</v>
      </c>
      <c r="G71" s="82">
        <f t="shared" si="2"/>
        <v>0.99917986000000003</v>
      </c>
      <c r="H71" s="83">
        <v>200</v>
      </c>
      <c r="I71" s="72">
        <v>0</v>
      </c>
      <c r="J71" s="72">
        <v>0</v>
      </c>
      <c r="K71" s="72">
        <f t="shared" si="3"/>
        <v>499589.93</v>
      </c>
      <c r="L71" s="72">
        <v>499589.93</v>
      </c>
      <c r="M71" s="72">
        <f t="shared" si="4"/>
        <v>410.07000000000698</v>
      </c>
      <c r="N71" s="72" t="e">
        <f>#REF!-L71</f>
        <v>#REF!</v>
      </c>
      <c r="O71" s="72" t="e">
        <f>#REF!-#REF!</f>
        <v>#REF!</v>
      </c>
      <c r="P71" s="72" t="e">
        <f>#REF!-#REF!</f>
        <v>#REF!</v>
      </c>
      <c r="Q71" s="72" t="e">
        <f>I71-#REF!</f>
        <v>#REF!</v>
      </c>
      <c r="R71" s="72" t="e">
        <f>J71-#REF!</f>
        <v>#REF!</v>
      </c>
      <c r="S71" s="72">
        <v>499589.93</v>
      </c>
    </row>
    <row r="72" spans="1:19" x14ac:dyDescent="0.3">
      <c r="A72" s="38" t="s">
        <v>151</v>
      </c>
      <c r="B72" s="40" t="s">
        <v>92</v>
      </c>
      <c r="C72" s="65">
        <v>480000</v>
      </c>
      <c r="D72" s="10" t="s">
        <v>459</v>
      </c>
      <c r="E72" s="79" t="s">
        <v>460</v>
      </c>
      <c r="F72" s="42" t="s">
        <v>152</v>
      </c>
      <c r="G72" s="82">
        <f t="shared" si="2"/>
        <v>0.99978860416666671</v>
      </c>
      <c r="H72" s="83">
        <v>60</v>
      </c>
      <c r="I72" s="72">
        <v>0</v>
      </c>
      <c r="J72" s="72">
        <v>0</v>
      </c>
      <c r="K72" s="72">
        <f t="shared" si="3"/>
        <v>479898.53</v>
      </c>
      <c r="L72" s="72">
        <v>479898.53</v>
      </c>
      <c r="M72" s="72">
        <f t="shared" si="4"/>
        <v>101.46999999997206</v>
      </c>
      <c r="N72" s="72" t="e">
        <f>#REF!-L72</f>
        <v>#REF!</v>
      </c>
      <c r="O72" s="72" t="e">
        <f>#REF!-#REF!</f>
        <v>#REF!</v>
      </c>
      <c r="P72" s="72" t="e">
        <f>#REF!-#REF!</f>
        <v>#REF!</v>
      </c>
      <c r="Q72" s="72" t="e">
        <f>I72-#REF!</f>
        <v>#REF!</v>
      </c>
      <c r="R72" s="72" t="e">
        <f>J72-#REF!</f>
        <v>#REF!</v>
      </c>
      <c r="S72" s="72">
        <v>479898.53</v>
      </c>
    </row>
    <row r="73" spans="1:19" ht="30" x14ac:dyDescent="0.3">
      <c r="A73" s="38" t="s">
        <v>153</v>
      </c>
      <c r="B73" s="40" t="s">
        <v>92</v>
      </c>
      <c r="C73" s="65">
        <v>480000</v>
      </c>
      <c r="D73" s="10" t="s">
        <v>459</v>
      </c>
      <c r="E73" s="79" t="s">
        <v>460</v>
      </c>
      <c r="F73" s="42" t="s">
        <v>154</v>
      </c>
      <c r="G73" s="82">
        <f t="shared" si="2"/>
        <v>0.99882091666666661</v>
      </c>
      <c r="H73" s="83">
        <v>60</v>
      </c>
      <c r="I73" s="72">
        <v>0</v>
      </c>
      <c r="J73" s="72">
        <v>0</v>
      </c>
      <c r="K73" s="72">
        <f t="shared" si="3"/>
        <v>479434.04</v>
      </c>
      <c r="L73" s="72">
        <v>479434.04</v>
      </c>
      <c r="M73" s="72">
        <f t="shared" si="4"/>
        <v>565.96000000002095</v>
      </c>
      <c r="N73" s="72" t="e">
        <f>#REF!-L73</f>
        <v>#REF!</v>
      </c>
      <c r="O73" s="72" t="e">
        <f>#REF!-#REF!</f>
        <v>#REF!</v>
      </c>
      <c r="P73" s="72" t="e">
        <f>#REF!-#REF!</f>
        <v>#REF!</v>
      </c>
      <c r="Q73" s="72" t="e">
        <f>I73-#REF!</f>
        <v>#REF!</v>
      </c>
      <c r="R73" s="72" t="e">
        <f>J73-#REF!</f>
        <v>#REF!</v>
      </c>
      <c r="S73" s="72">
        <v>479434.04</v>
      </c>
    </row>
    <row r="74" spans="1:19" ht="29.45" customHeight="1" x14ac:dyDescent="0.3">
      <c r="A74" s="38" t="s">
        <v>155</v>
      </c>
      <c r="B74" s="40" t="s">
        <v>92</v>
      </c>
      <c r="C74" s="65">
        <v>367000</v>
      </c>
      <c r="D74" s="10" t="s">
        <v>459</v>
      </c>
      <c r="E74" s="79" t="s">
        <v>460</v>
      </c>
      <c r="F74" s="42" t="s">
        <v>156</v>
      </c>
      <c r="G74" s="86">
        <f t="shared" si="2"/>
        <v>0</v>
      </c>
      <c r="H74" s="83">
        <v>100</v>
      </c>
      <c r="I74" s="72">
        <v>0</v>
      </c>
      <c r="J74" s="72">
        <v>0</v>
      </c>
      <c r="K74" s="72">
        <f t="shared" ref="K74:K105" si="5">SUM(L74:L74)</f>
        <v>0</v>
      </c>
      <c r="L74" s="72">
        <v>0</v>
      </c>
      <c r="M74" s="72">
        <f t="shared" ref="M74:M105" si="6">C74-K74</f>
        <v>367000</v>
      </c>
      <c r="N74" s="72" t="e">
        <f>#REF!-L74</f>
        <v>#REF!</v>
      </c>
      <c r="O74" s="72" t="e">
        <f>#REF!-#REF!</f>
        <v>#REF!</v>
      </c>
      <c r="P74" s="72" t="e">
        <f>#REF!-#REF!</f>
        <v>#REF!</v>
      </c>
      <c r="Q74" s="72" t="e">
        <f>I74-#REF!</f>
        <v>#REF!</v>
      </c>
      <c r="R74" s="72" t="e">
        <f>J74-#REF!</f>
        <v>#REF!</v>
      </c>
      <c r="S74" s="72">
        <v>0</v>
      </c>
    </row>
    <row r="75" spans="1:19" ht="30" x14ac:dyDescent="0.3">
      <c r="A75" s="38" t="s">
        <v>157</v>
      </c>
      <c r="B75" s="40" t="s">
        <v>92</v>
      </c>
      <c r="C75" s="65">
        <v>1780000</v>
      </c>
      <c r="D75" s="10" t="s">
        <v>459</v>
      </c>
      <c r="E75" s="79" t="s">
        <v>460</v>
      </c>
      <c r="F75" s="42" t="s">
        <v>158</v>
      </c>
      <c r="G75" s="86">
        <f t="shared" ref="G75:G138" si="7">+L75/C75</f>
        <v>0</v>
      </c>
      <c r="H75" s="83">
        <v>800</v>
      </c>
      <c r="I75" s="72">
        <v>0</v>
      </c>
      <c r="J75" s="72">
        <v>0</v>
      </c>
      <c r="K75" s="72">
        <f t="shared" si="5"/>
        <v>0</v>
      </c>
      <c r="L75" s="72">
        <v>0</v>
      </c>
      <c r="M75" s="72">
        <f t="shared" si="6"/>
        <v>1780000</v>
      </c>
      <c r="N75" s="72" t="e">
        <f>#REF!-L75</f>
        <v>#REF!</v>
      </c>
      <c r="O75" s="72" t="e">
        <f>#REF!-#REF!</f>
        <v>#REF!</v>
      </c>
      <c r="P75" s="72" t="e">
        <f>#REF!-#REF!</f>
        <v>#REF!</v>
      </c>
      <c r="Q75" s="72" t="e">
        <f>I75-#REF!</f>
        <v>#REF!</v>
      </c>
      <c r="R75" s="72" t="e">
        <f>J75-#REF!</f>
        <v>#REF!</v>
      </c>
      <c r="S75" s="72">
        <v>0</v>
      </c>
    </row>
    <row r="76" spans="1:19" ht="49.5" customHeight="1" x14ac:dyDescent="0.3">
      <c r="A76" s="38" t="s">
        <v>159</v>
      </c>
      <c r="B76" s="40" t="s">
        <v>160</v>
      </c>
      <c r="C76" s="65">
        <v>8000000</v>
      </c>
      <c r="D76" s="10" t="s">
        <v>459</v>
      </c>
      <c r="E76" s="79" t="s">
        <v>460</v>
      </c>
      <c r="F76" s="42" t="s">
        <v>411</v>
      </c>
      <c r="G76" s="82">
        <f t="shared" si="7"/>
        <v>0.99764667875000002</v>
      </c>
      <c r="H76" s="83">
        <v>400</v>
      </c>
      <c r="I76" s="72">
        <v>0</v>
      </c>
      <c r="J76" s="72">
        <v>0</v>
      </c>
      <c r="K76" s="72">
        <f t="shared" si="5"/>
        <v>7981173.4299999997</v>
      </c>
      <c r="L76" s="72">
        <v>7981173.4299999997</v>
      </c>
      <c r="M76" s="72">
        <f t="shared" si="6"/>
        <v>18826.570000000298</v>
      </c>
      <c r="N76" s="72" t="e">
        <f>#REF!-L76</f>
        <v>#REF!</v>
      </c>
      <c r="O76" s="72" t="e">
        <f>#REF!-#REF!</f>
        <v>#REF!</v>
      </c>
      <c r="P76" s="72" t="e">
        <f>#REF!-#REF!</f>
        <v>#REF!</v>
      </c>
      <c r="Q76" s="72" t="e">
        <f>I76-#REF!</f>
        <v>#REF!</v>
      </c>
      <c r="R76" s="72" t="e">
        <f>J76-#REF!</f>
        <v>#REF!</v>
      </c>
      <c r="S76" s="72">
        <v>7981173.4299999997</v>
      </c>
    </row>
    <row r="77" spans="1:19" ht="30" x14ac:dyDescent="0.3">
      <c r="A77" s="38" t="s">
        <v>161</v>
      </c>
      <c r="B77" s="40" t="s">
        <v>92</v>
      </c>
      <c r="C77" s="65">
        <v>240000</v>
      </c>
      <c r="D77" s="10" t="s">
        <v>459</v>
      </c>
      <c r="E77" s="79" t="s">
        <v>460</v>
      </c>
      <c r="F77" s="42" t="s">
        <v>162</v>
      </c>
      <c r="G77" s="82">
        <f t="shared" si="7"/>
        <v>0.99739091666666668</v>
      </c>
      <c r="H77" s="83">
        <v>200</v>
      </c>
      <c r="I77" s="72">
        <v>0</v>
      </c>
      <c r="J77" s="72">
        <v>0</v>
      </c>
      <c r="K77" s="72">
        <f t="shared" si="5"/>
        <v>239373.82</v>
      </c>
      <c r="L77" s="72">
        <v>239373.82</v>
      </c>
      <c r="M77" s="72">
        <f t="shared" si="6"/>
        <v>626.17999999999302</v>
      </c>
      <c r="N77" s="72" t="e">
        <f>#REF!-L77</f>
        <v>#REF!</v>
      </c>
      <c r="O77" s="72" t="e">
        <f>#REF!-#REF!</f>
        <v>#REF!</v>
      </c>
      <c r="P77" s="72" t="e">
        <f>#REF!-#REF!</f>
        <v>#REF!</v>
      </c>
      <c r="Q77" s="72" t="e">
        <f>I77-#REF!</f>
        <v>#REF!</v>
      </c>
      <c r="R77" s="72" t="e">
        <f>J77-#REF!</f>
        <v>#REF!</v>
      </c>
      <c r="S77" s="72">
        <v>239373.82</v>
      </c>
    </row>
    <row r="78" spans="1:19" ht="30" x14ac:dyDescent="0.3">
      <c r="A78" s="38" t="s">
        <v>163</v>
      </c>
      <c r="B78" s="40" t="s">
        <v>92</v>
      </c>
      <c r="C78" s="65">
        <v>720000</v>
      </c>
      <c r="D78" s="10" t="s">
        <v>459</v>
      </c>
      <c r="E78" s="79" t="s">
        <v>460</v>
      </c>
      <c r="F78" s="42" t="s">
        <v>164</v>
      </c>
      <c r="G78" s="82">
        <f t="shared" si="7"/>
        <v>0.99996683333333336</v>
      </c>
      <c r="H78" s="83">
        <v>250</v>
      </c>
      <c r="I78" s="72">
        <v>0</v>
      </c>
      <c r="J78" s="72">
        <v>0</v>
      </c>
      <c r="K78" s="72">
        <f t="shared" si="5"/>
        <v>719976.12</v>
      </c>
      <c r="L78" s="72">
        <v>719976.12</v>
      </c>
      <c r="M78" s="72">
        <f t="shared" si="6"/>
        <v>23.880000000004657</v>
      </c>
      <c r="N78" s="72" t="e">
        <f>#REF!-L78</f>
        <v>#REF!</v>
      </c>
      <c r="O78" s="72" t="e">
        <f>#REF!-#REF!</f>
        <v>#REF!</v>
      </c>
      <c r="P78" s="72" t="e">
        <f>#REF!-#REF!</f>
        <v>#REF!</v>
      </c>
      <c r="Q78" s="72" t="e">
        <f>I78-#REF!</f>
        <v>#REF!</v>
      </c>
      <c r="R78" s="72" t="e">
        <f>J78-#REF!</f>
        <v>#REF!</v>
      </c>
      <c r="S78" s="72">
        <v>719976.12</v>
      </c>
    </row>
    <row r="79" spans="1:19" ht="30" x14ac:dyDescent="0.3">
      <c r="A79" s="38" t="s">
        <v>165</v>
      </c>
      <c r="B79" s="40" t="s">
        <v>92</v>
      </c>
      <c r="C79" s="65">
        <v>496000</v>
      </c>
      <c r="D79" s="10" t="s">
        <v>459</v>
      </c>
      <c r="E79" s="79" t="s">
        <v>460</v>
      </c>
      <c r="F79" s="42" t="s">
        <v>166</v>
      </c>
      <c r="G79" s="82">
        <f t="shared" si="7"/>
        <v>0.99848524193548382</v>
      </c>
      <c r="H79" s="83">
        <v>100</v>
      </c>
      <c r="I79" s="72">
        <v>0</v>
      </c>
      <c r="J79" s="72">
        <v>0</v>
      </c>
      <c r="K79" s="72">
        <f t="shared" si="5"/>
        <v>495248.68</v>
      </c>
      <c r="L79" s="72">
        <v>495248.68</v>
      </c>
      <c r="M79" s="72">
        <f t="shared" si="6"/>
        <v>751.32000000000698</v>
      </c>
      <c r="N79" s="72" t="e">
        <f>#REF!-L79</f>
        <v>#REF!</v>
      </c>
      <c r="O79" s="72" t="e">
        <f>#REF!-#REF!</f>
        <v>#REF!</v>
      </c>
      <c r="P79" s="72" t="e">
        <f>#REF!-#REF!</f>
        <v>#REF!</v>
      </c>
      <c r="Q79" s="72" t="e">
        <f>I79-#REF!</f>
        <v>#REF!</v>
      </c>
      <c r="R79" s="72" t="e">
        <f>J79-#REF!</f>
        <v>#REF!</v>
      </c>
      <c r="S79" s="72">
        <v>495248.68</v>
      </c>
    </row>
    <row r="80" spans="1:19" ht="30" x14ac:dyDescent="0.3">
      <c r="A80" s="35" t="s">
        <v>308</v>
      </c>
      <c r="B80" s="40" t="s">
        <v>355</v>
      </c>
      <c r="C80" s="65">
        <v>150000</v>
      </c>
      <c r="D80" s="10" t="s">
        <v>459</v>
      </c>
      <c r="E80" s="79" t="s">
        <v>460</v>
      </c>
      <c r="F80" s="42" t="s">
        <v>412</v>
      </c>
      <c r="G80" s="82">
        <f t="shared" si="7"/>
        <v>0.99266673333333344</v>
      </c>
      <c r="H80" s="83">
        <v>60</v>
      </c>
      <c r="I80" s="72">
        <v>0</v>
      </c>
      <c r="J80" s="72">
        <v>0</v>
      </c>
      <c r="K80" s="72">
        <f t="shared" si="5"/>
        <v>148900.01</v>
      </c>
      <c r="L80" s="72">
        <v>148900.01</v>
      </c>
      <c r="M80" s="72">
        <f t="shared" si="6"/>
        <v>1099.9899999999907</v>
      </c>
      <c r="N80" s="72" t="e">
        <f>#REF!-L80</f>
        <v>#REF!</v>
      </c>
      <c r="O80" s="72" t="e">
        <f>#REF!-#REF!</f>
        <v>#REF!</v>
      </c>
      <c r="P80" s="72" t="e">
        <f>#REF!-#REF!</f>
        <v>#REF!</v>
      </c>
      <c r="Q80" s="72" t="e">
        <f>I80-#REF!</f>
        <v>#REF!</v>
      </c>
      <c r="R80" s="72" t="e">
        <f>J80-#REF!</f>
        <v>#REF!</v>
      </c>
      <c r="S80" s="72">
        <v>148900.01</v>
      </c>
    </row>
    <row r="81" spans="1:33" ht="40.9" customHeight="1" x14ac:dyDescent="0.3">
      <c r="A81" s="35" t="s">
        <v>309</v>
      </c>
      <c r="B81" s="40" t="s">
        <v>356</v>
      </c>
      <c r="C81" s="65">
        <v>237438</v>
      </c>
      <c r="D81" s="10" t="s">
        <v>459</v>
      </c>
      <c r="E81" s="79" t="s">
        <v>460</v>
      </c>
      <c r="F81" s="42" t="s">
        <v>413</v>
      </c>
      <c r="G81" s="82">
        <f t="shared" si="7"/>
        <v>0.99809769287140226</v>
      </c>
      <c r="H81" s="83">
        <v>300</v>
      </c>
      <c r="I81" s="72">
        <v>0</v>
      </c>
      <c r="J81" s="72">
        <v>0</v>
      </c>
      <c r="K81" s="72">
        <f t="shared" si="5"/>
        <v>236986.32</v>
      </c>
      <c r="L81" s="72">
        <v>236986.32</v>
      </c>
      <c r="M81" s="72">
        <f t="shared" si="6"/>
        <v>451.67999999999302</v>
      </c>
      <c r="N81" s="72" t="e">
        <f>#REF!-L81</f>
        <v>#REF!</v>
      </c>
      <c r="O81" s="72" t="e">
        <f>#REF!-#REF!</f>
        <v>#REF!</v>
      </c>
      <c r="P81" s="72" t="e">
        <f>#REF!-#REF!</f>
        <v>#REF!</v>
      </c>
      <c r="Q81" s="72" t="e">
        <f>I81-#REF!</f>
        <v>#REF!</v>
      </c>
      <c r="R81" s="72" t="e">
        <f>J81-#REF!</f>
        <v>#REF!</v>
      </c>
      <c r="S81" s="72">
        <v>236986.32</v>
      </c>
    </row>
    <row r="82" spans="1:33" ht="39" customHeight="1" x14ac:dyDescent="0.3">
      <c r="A82" s="35" t="s">
        <v>310</v>
      </c>
      <c r="B82" s="36" t="s">
        <v>357</v>
      </c>
      <c r="C82" s="65">
        <v>80000</v>
      </c>
      <c r="D82" s="10" t="s">
        <v>459</v>
      </c>
      <c r="E82" s="79" t="s">
        <v>460</v>
      </c>
      <c r="F82" s="37" t="s">
        <v>414</v>
      </c>
      <c r="G82" s="82">
        <f t="shared" si="7"/>
        <v>0.99879887500000009</v>
      </c>
      <c r="H82" s="83">
        <v>250</v>
      </c>
      <c r="I82" s="72">
        <v>0</v>
      </c>
      <c r="J82" s="72">
        <v>0</v>
      </c>
      <c r="K82" s="72">
        <f t="shared" si="5"/>
        <v>79903.91</v>
      </c>
      <c r="L82" s="72">
        <v>79903.91</v>
      </c>
      <c r="M82" s="72">
        <f t="shared" si="6"/>
        <v>96.089999999996508</v>
      </c>
      <c r="N82" s="72" t="e">
        <f>#REF!-L82</f>
        <v>#REF!</v>
      </c>
      <c r="O82" s="72" t="e">
        <f>#REF!-#REF!</f>
        <v>#REF!</v>
      </c>
      <c r="P82" s="72" t="e">
        <f>#REF!-#REF!</f>
        <v>#REF!</v>
      </c>
      <c r="Q82" s="72" t="e">
        <f>I82-#REF!</f>
        <v>#REF!</v>
      </c>
      <c r="R82" s="72" t="e">
        <f>J82-#REF!</f>
        <v>#REF!</v>
      </c>
      <c r="S82" s="72">
        <v>79903.91</v>
      </c>
    </row>
    <row r="83" spans="1:33" s="34" customFormat="1" ht="36.6" customHeight="1" x14ac:dyDescent="0.3">
      <c r="A83" s="38" t="s">
        <v>167</v>
      </c>
      <c r="B83" s="40" t="s">
        <v>168</v>
      </c>
      <c r="C83" s="65">
        <v>90000</v>
      </c>
      <c r="D83" s="10" t="s">
        <v>459</v>
      </c>
      <c r="E83" s="79" t="s">
        <v>460</v>
      </c>
      <c r="F83" s="42" t="s">
        <v>87</v>
      </c>
      <c r="G83" s="82">
        <f t="shared" si="7"/>
        <v>0.96022266666666656</v>
      </c>
      <c r="H83" s="83">
        <v>200</v>
      </c>
      <c r="I83" s="72">
        <v>0</v>
      </c>
      <c r="J83" s="72">
        <v>0</v>
      </c>
      <c r="K83" s="72">
        <f t="shared" si="5"/>
        <v>86420.04</v>
      </c>
      <c r="L83" s="72">
        <v>86420.04</v>
      </c>
      <c r="M83" s="72">
        <f t="shared" si="6"/>
        <v>3579.9600000000064</v>
      </c>
      <c r="N83" s="72" t="e">
        <f>#REF!-L83</f>
        <v>#REF!</v>
      </c>
      <c r="O83" s="72" t="e">
        <f>#REF!-#REF!</f>
        <v>#REF!</v>
      </c>
      <c r="P83" s="72" t="e">
        <f>#REF!-#REF!</f>
        <v>#REF!</v>
      </c>
      <c r="Q83" s="72" t="e">
        <f>I83-#REF!</f>
        <v>#REF!</v>
      </c>
      <c r="R83" s="72" t="e">
        <f>J83-#REF!</f>
        <v>#REF!</v>
      </c>
      <c r="S83" s="72">
        <v>86420.04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33" ht="30" x14ac:dyDescent="0.3">
      <c r="A84" s="38" t="s">
        <v>169</v>
      </c>
      <c r="B84" s="40" t="s">
        <v>170</v>
      </c>
      <c r="C84" s="65">
        <v>120000</v>
      </c>
      <c r="D84" s="10" t="s">
        <v>459</v>
      </c>
      <c r="E84" s="79" t="s">
        <v>460</v>
      </c>
      <c r="F84" s="42" t="s">
        <v>171</v>
      </c>
      <c r="G84" s="82">
        <f t="shared" si="7"/>
        <v>0.99761175000000002</v>
      </c>
      <c r="H84" s="83">
        <v>200</v>
      </c>
      <c r="I84" s="72">
        <v>0</v>
      </c>
      <c r="J84" s="72">
        <v>0</v>
      </c>
      <c r="K84" s="72">
        <f t="shared" si="5"/>
        <v>119713.41</v>
      </c>
      <c r="L84" s="72">
        <v>119713.41</v>
      </c>
      <c r="M84" s="72">
        <f t="shared" si="6"/>
        <v>286.58999999999651</v>
      </c>
      <c r="N84" s="72" t="e">
        <f>#REF!-L84</f>
        <v>#REF!</v>
      </c>
      <c r="O84" s="72" t="e">
        <f>#REF!-#REF!</f>
        <v>#REF!</v>
      </c>
      <c r="P84" s="72" t="e">
        <f>#REF!-#REF!</f>
        <v>#REF!</v>
      </c>
      <c r="Q84" s="72" t="e">
        <f>I84-#REF!</f>
        <v>#REF!</v>
      </c>
      <c r="R84" s="72" t="e">
        <f>J84-#REF!</f>
        <v>#REF!</v>
      </c>
      <c r="S84" s="72">
        <v>119713.41</v>
      </c>
    </row>
    <row r="85" spans="1:33" x14ac:dyDescent="0.3">
      <c r="A85" s="38" t="s">
        <v>172</v>
      </c>
      <c r="B85" s="40" t="s">
        <v>350</v>
      </c>
      <c r="C85" s="65">
        <v>640000</v>
      </c>
      <c r="D85" s="10" t="s">
        <v>459</v>
      </c>
      <c r="E85" s="79" t="s">
        <v>460</v>
      </c>
      <c r="F85" s="42" t="s">
        <v>173</v>
      </c>
      <c r="G85" s="82">
        <f t="shared" si="7"/>
        <v>0.9988282343749999</v>
      </c>
      <c r="H85" s="83">
        <v>100</v>
      </c>
      <c r="I85" s="72">
        <v>0</v>
      </c>
      <c r="J85" s="72">
        <v>0</v>
      </c>
      <c r="K85" s="72">
        <f t="shared" si="5"/>
        <v>639250.06999999995</v>
      </c>
      <c r="L85" s="72">
        <v>639250.06999999995</v>
      </c>
      <c r="M85" s="72">
        <f t="shared" si="6"/>
        <v>749.93000000005122</v>
      </c>
      <c r="N85" s="72" t="e">
        <f>#REF!-L85</f>
        <v>#REF!</v>
      </c>
      <c r="O85" s="72" t="e">
        <f>#REF!-#REF!</f>
        <v>#REF!</v>
      </c>
      <c r="P85" s="72" t="e">
        <f>#REF!-#REF!</f>
        <v>#REF!</v>
      </c>
      <c r="Q85" s="72" t="e">
        <f>I85-#REF!</f>
        <v>#REF!</v>
      </c>
      <c r="R85" s="72" t="e">
        <f>J85-#REF!</f>
        <v>#REF!</v>
      </c>
      <c r="S85" s="72">
        <v>639250.06999999995</v>
      </c>
    </row>
    <row r="86" spans="1:33" x14ac:dyDescent="0.3">
      <c r="A86" s="38" t="s">
        <v>174</v>
      </c>
      <c r="B86" s="40" t="s">
        <v>92</v>
      </c>
      <c r="C86" s="65">
        <v>640000</v>
      </c>
      <c r="D86" s="10" t="s">
        <v>459</v>
      </c>
      <c r="E86" s="79" t="s">
        <v>460</v>
      </c>
      <c r="F86" s="42" t="s">
        <v>175</v>
      </c>
      <c r="G86" s="82">
        <f t="shared" si="7"/>
        <v>0.99918643749999991</v>
      </c>
      <c r="H86" s="83">
        <v>250</v>
      </c>
      <c r="I86" s="72">
        <v>0</v>
      </c>
      <c r="J86" s="72">
        <v>0</v>
      </c>
      <c r="K86" s="72">
        <f t="shared" si="5"/>
        <v>639479.31999999995</v>
      </c>
      <c r="L86" s="72">
        <v>639479.31999999995</v>
      </c>
      <c r="M86" s="72">
        <f t="shared" si="6"/>
        <v>520.68000000005122</v>
      </c>
      <c r="N86" s="72" t="e">
        <f>#REF!-L86</f>
        <v>#REF!</v>
      </c>
      <c r="O86" s="72" t="e">
        <f>#REF!-#REF!</f>
        <v>#REF!</v>
      </c>
      <c r="P86" s="72" t="e">
        <f>#REF!-#REF!</f>
        <v>#REF!</v>
      </c>
      <c r="Q86" s="72" t="e">
        <f>I86-#REF!</f>
        <v>#REF!</v>
      </c>
      <c r="R86" s="72" t="e">
        <f>J86-#REF!</f>
        <v>#REF!</v>
      </c>
      <c r="S86" s="72">
        <v>639479.31999999995</v>
      </c>
    </row>
    <row r="87" spans="1:33" s="34" customFormat="1" ht="30" x14ac:dyDescent="0.3">
      <c r="A87" s="38" t="s">
        <v>177</v>
      </c>
      <c r="B87" s="40" t="s">
        <v>92</v>
      </c>
      <c r="C87" s="65">
        <v>480000</v>
      </c>
      <c r="D87" s="10" t="s">
        <v>459</v>
      </c>
      <c r="E87" s="79" t="s">
        <v>460</v>
      </c>
      <c r="F87" s="42" t="s">
        <v>178</v>
      </c>
      <c r="G87" s="82">
        <f t="shared" si="7"/>
        <v>0.99967339583333326</v>
      </c>
      <c r="H87" s="83">
        <v>150</v>
      </c>
      <c r="I87" s="72">
        <v>0</v>
      </c>
      <c r="J87" s="72">
        <v>0</v>
      </c>
      <c r="K87" s="72">
        <f t="shared" si="5"/>
        <v>479843.23</v>
      </c>
      <c r="L87" s="72">
        <v>479843.23</v>
      </c>
      <c r="M87" s="72">
        <f t="shared" si="6"/>
        <v>156.77000000001863</v>
      </c>
      <c r="N87" s="72" t="e">
        <f>#REF!-L87</f>
        <v>#REF!</v>
      </c>
      <c r="O87" s="72" t="e">
        <f>#REF!-#REF!</f>
        <v>#REF!</v>
      </c>
      <c r="P87" s="72" t="e">
        <f>#REF!-#REF!</f>
        <v>#REF!</v>
      </c>
      <c r="Q87" s="72" t="e">
        <f>I87-#REF!</f>
        <v>#REF!</v>
      </c>
      <c r="R87" s="72" t="e">
        <f>J87-#REF!</f>
        <v>#REF!</v>
      </c>
      <c r="S87" s="72">
        <v>479843.23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33" ht="30" x14ac:dyDescent="0.3">
      <c r="A88" s="38" t="s">
        <v>179</v>
      </c>
      <c r="B88" s="40" t="s">
        <v>358</v>
      </c>
      <c r="C88" s="65">
        <v>2100000</v>
      </c>
      <c r="D88" s="10" t="s">
        <v>459</v>
      </c>
      <c r="E88" s="79" t="s">
        <v>460</v>
      </c>
      <c r="F88" s="42" t="s">
        <v>180</v>
      </c>
      <c r="G88" s="82">
        <f t="shared" si="7"/>
        <v>0.99995039523809526</v>
      </c>
      <c r="H88" s="83">
        <v>1000</v>
      </c>
      <c r="I88" s="72">
        <v>0</v>
      </c>
      <c r="J88" s="72">
        <v>0</v>
      </c>
      <c r="K88" s="72">
        <f t="shared" si="5"/>
        <v>2099895.83</v>
      </c>
      <c r="L88" s="72">
        <v>2099895.83</v>
      </c>
      <c r="M88" s="72">
        <f t="shared" si="6"/>
        <v>104.16999999992549</v>
      </c>
      <c r="N88" s="72" t="e">
        <f>#REF!-L88</f>
        <v>#REF!</v>
      </c>
      <c r="O88" s="72" t="e">
        <f>#REF!-#REF!</f>
        <v>#REF!</v>
      </c>
      <c r="P88" s="72" t="e">
        <f>#REF!-#REF!</f>
        <v>#REF!</v>
      </c>
      <c r="Q88" s="72" t="e">
        <f>I88-#REF!</f>
        <v>#REF!</v>
      </c>
      <c r="R88" s="72" t="e">
        <f>J88-#REF!</f>
        <v>#REF!</v>
      </c>
      <c r="S88" s="72">
        <v>2099895.83</v>
      </c>
    </row>
    <row r="89" spans="1:33" s="34" customFormat="1" x14ac:dyDescent="0.3">
      <c r="A89" s="35" t="s">
        <v>311</v>
      </c>
      <c r="B89" s="40" t="s">
        <v>359</v>
      </c>
      <c r="C89" s="65">
        <v>835094</v>
      </c>
      <c r="D89" s="10" t="s">
        <v>459</v>
      </c>
      <c r="E89" s="79" t="s">
        <v>460</v>
      </c>
      <c r="F89" s="42" t="s">
        <v>415</v>
      </c>
      <c r="G89" s="82">
        <f t="shared" si="7"/>
        <v>0.9998819294594381</v>
      </c>
      <c r="H89" s="83">
        <v>200</v>
      </c>
      <c r="I89" s="72">
        <v>0</v>
      </c>
      <c r="J89" s="72">
        <v>0</v>
      </c>
      <c r="K89" s="72">
        <f t="shared" si="5"/>
        <v>834995.4</v>
      </c>
      <c r="L89" s="72">
        <v>834995.4</v>
      </c>
      <c r="M89" s="72">
        <f t="shared" si="6"/>
        <v>98.599999999976717</v>
      </c>
      <c r="N89" s="72" t="e">
        <f>#REF!-L89</f>
        <v>#REF!</v>
      </c>
      <c r="O89" s="72" t="e">
        <f>#REF!-#REF!</f>
        <v>#REF!</v>
      </c>
      <c r="P89" s="72" t="e">
        <f>#REF!-#REF!</f>
        <v>#REF!</v>
      </c>
      <c r="Q89" s="72" t="e">
        <f>I89-#REF!</f>
        <v>#REF!</v>
      </c>
      <c r="R89" s="72" t="e">
        <f>J89-#REF!</f>
        <v>#REF!</v>
      </c>
      <c r="S89" s="72">
        <v>834995.4</v>
      </c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3" s="34" customFormat="1" x14ac:dyDescent="0.3">
      <c r="A90" s="35" t="s">
        <v>312</v>
      </c>
      <c r="B90" s="40" t="s">
        <v>359</v>
      </c>
      <c r="C90" s="65">
        <v>380047.92</v>
      </c>
      <c r="D90" s="10" t="s">
        <v>459</v>
      </c>
      <c r="E90" s="79" t="s">
        <v>460</v>
      </c>
      <c r="F90" s="42" t="s">
        <v>416</v>
      </c>
      <c r="G90" s="82">
        <f t="shared" si="7"/>
        <v>0.99990585397757215</v>
      </c>
      <c r="H90" s="83">
        <v>120</v>
      </c>
      <c r="I90" s="72">
        <v>0</v>
      </c>
      <c r="J90" s="72">
        <v>0</v>
      </c>
      <c r="K90" s="72">
        <f t="shared" si="5"/>
        <v>380012.14</v>
      </c>
      <c r="L90" s="72">
        <v>380012.14</v>
      </c>
      <c r="M90" s="72">
        <f t="shared" si="6"/>
        <v>35.779999999969732</v>
      </c>
      <c r="N90" s="72" t="e">
        <f>#REF!-L90</f>
        <v>#REF!</v>
      </c>
      <c r="O90" s="72" t="e">
        <f>#REF!-#REF!</f>
        <v>#REF!</v>
      </c>
      <c r="P90" s="72" t="e">
        <f>#REF!-#REF!</f>
        <v>#REF!</v>
      </c>
      <c r="Q90" s="72" t="e">
        <f>I90-#REF!</f>
        <v>#REF!</v>
      </c>
      <c r="R90" s="72" t="e">
        <f>J90-#REF!</f>
        <v>#REF!</v>
      </c>
      <c r="S90" s="72">
        <v>380012.14</v>
      </c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spans="1:33" ht="30" x14ac:dyDescent="0.3">
      <c r="A91" s="35" t="s">
        <v>313</v>
      </c>
      <c r="B91" s="40" t="s">
        <v>359</v>
      </c>
      <c r="C91" s="65">
        <v>427497</v>
      </c>
      <c r="D91" s="10" t="s">
        <v>459</v>
      </c>
      <c r="E91" s="79" t="s">
        <v>460</v>
      </c>
      <c r="F91" s="42" t="s">
        <v>417</v>
      </c>
      <c r="G91" s="82">
        <f t="shared" si="7"/>
        <v>0.99955784485037313</v>
      </c>
      <c r="H91" s="83">
        <v>200</v>
      </c>
      <c r="I91" s="72">
        <v>0</v>
      </c>
      <c r="J91" s="72">
        <v>0</v>
      </c>
      <c r="K91" s="72">
        <f t="shared" si="5"/>
        <v>427307.98</v>
      </c>
      <c r="L91" s="72">
        <v>427307.98</v>
      </c>
      <c r="M91" s="72">
        <f t="shared" si="6"/>
        <v>189.02000000001863</v>
      </c>
      <c r="N91" s="72" t="e">
        <f>#REF!-L91</f>
        <v>#REF!</v>
      </c>
      <c r="O91" s="72" t="e">
        <f>#REF!-#REF!</f>
        <v>#REF!</v>
      </c>
      <c r="P91" s="72" t="e">
        <f>#REF!-#REF!</f>
        <v>#REF!</v>
      </c>
      <c r="Q91" s="72" t="e">
        <f>I91-#REF!</f>
        <v>#REF!</v>
      </c>
      <c r="R91" s="72" t="e">
        <f>J91-#REF!</f>
        <v>#REF!</v>
      </c>
      <c r="S91" s="72">
        <v>427307.98</v>
      </c>
    </row>
    <row r="92" spans="1:33" x14ac:dyDescent="0.3">
      <c r="A92" s="35" t="s">
        <v>314</v>
      </c>
      <c r="B92" s="40" t="s">
        <v>359</v>
      </c>
      <c r="C92" s="65">
        <v>855127.22</v>
      </c>
      <c r="D92" s="10" t="s">
        <v>459</v>
      </c>
      <c r="E92" s="79" t="s">
        <v>460</v>
      </c>
      <c r="F92" s="42" t="s">
        <v>418</v>
      </c>
      <c r="G92" s="82">
        <f t="shared" si="7"/>
        <v>0.99987359775543105</v>
      </c>
      <c r="H92" s="83">
        <v>300</v>
      </c>
      <c r="I92" s="72">
        <v>0</v>
      </c>
      <c r="J92" s="72">
        <v>0</v>
      </c>
      <c r="K92" s="72">
        <f t="shared" si="5"/>
        <v>855019.13</v>
      </c>
      <c r="L92" s="72">
        <v>855019.13</v>
      </c>
      <c r="M92" s="72">
        <f t="shared" si="6"/>
        <v>108.0899999999674</v>
      </c>
      <c r="N92" s="72" t="e">
        <f>#REF!-L92</f>
        <v>#REF!</v>
      </c>
      <c r="O92" s="72" t="e">
        <f>#REF!-#REF!</f>
        <v>#REF!</v>
      </c>
      <c r="P92" s="72" t="e">
        <f>#REF!-#REF!</f>
        <v>#REF!</v>
      </c>
      <c r="Q92" s="72" t="e">
        <f>I92-#REF!</f>
        <v>#REF!</v>
      </c>
      <c r="R92" s="72" t="e">
        <f>J92-#REF!</f>
        <v>#REF!</v>
      </c>
      <c r="S92" s="72">
        <v>855019.13</v>
      </c>
    </row>
    <row r="93" spans="1:33" s="34" customFormat="1" ht="30" x14ac:dyDescent="0.3">
      <c r="A93" s="35" t="s">
        <v>315</v>
      </c>
      <c r="B93" s="40" t="s">
        <v>359</v>
      </c>
      <c r="C93" s="65">
        <v>1267569.8600000001</v>
      </c>
      <c r="D93" s="10" t="s">
        <v>459</v>
      </c>
      <c r="E93" s="79" t="s">
        <v>460</v>
      </c>
      <c r="F93" s="42" t="s">
        <v>419</v>
      </c>
      <c r="G93" s="82">
        <f t="shared" si="7"/>
        <v>0.99982356002058925</v>
      </c>
      <c r="H93" s="83">
        <v>180</v>
      </c>
      <c r="I93" s="72">
        <v>0</v>
      </c>
      <c r="J93" s="72">
        <v>0</v>
      </c>
      <c r="K93" s="72">
        <f t="shared" si="5"/>
        <v>1267346.21</v>
      </c>
      <c r="L93" s="72">
        <v>1267346.21</v>
      </c>
      <c r="M93" s="72">
        <f t="shared" si="6"/>
        <v>223.6500000001397</v>
      </c>
      <c r="N93" s="72" t="e">
        <f>#REF!-L93</f>
        <v>#REF!</v>
      </c>
      <c r="O93" s="72" t="e">
        <f>#REF!-#REF!</f>
        <v>#REF!</v>
      </c>
      <c r="P93" s="72" t="e">
        <f>#REF!-#REF!</f>
        <v>#REF!</v>
      </c>
      <c r="Q93" s="72" t="e">
        <f>I93-#REF!</f>
        <v>#REF!</v>
      </c>
      <c r="R93" s="72" t="e">
        <f>J93-#REF!</f>
        <v>#REF!</v>
      </c>
      <c r="S93" s="72">
        <v>1267346.21</v>
      </c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30" x14ac:dyDescent="0.3">
      <c r="A94" s="35" t="s">
        <v>316</v>
      </c>
      <c r="B94" s="40" t="s">
        <v>360</v>
      </c>
      <c r="C94" s="65">
        <v>1047148.03</v>
      </c>
      <c r="D94" s="10" t="s">
        <v>459</v>
      </c>
      <c r="E94" s="79" t="s">
        <v>460</v>
      </c>
      <c r="F94" s="42" t="s">
        <v>420</v>
      </c>
      <c r="G94" s="82">
        <f t="shared" si="7"/>
        <v>0.9999589647320446</v>
      </c>
      <c r="H94" s="83">
        <v>250</v>
      </c>
      <c r="I94" s="72">
        <v>0</v>
      </c>
      <c r="J94" s="72">
        <v>0</v>
      </c>
      <c r="K94" s="72">
        <f t="shared" si="5"/>
        <v>1047105.06</v>
      </c>
      <c r="L94" s="72">
        <v>1047105.06</v>
      </c>
      <c r="M94" s="72">
        <f t="shared" si="6"/>
        <v>42.96999999997206</v>
      </c>
      <c r="N94" s="72" t="e">
        <f>#REF!-L94</f>
        <v>#REF!</v>
      </c>
      <c r="O94" s="72" t="e">
        <f>#REF!-#REF!</f>
        <v>#REF!</v>
      </c>
      <c r="P94" s="72" t="e">
        <f>#REF!-#REF!</f>
        <v>#REF!</v>
      </c>
      <c r="Q94" s="72" t="e">
        <f>I94-#REF!</f>
        <v>#REF!</v>
      </c>
      <c r="R94" s="72" t="e">
        <f>J94-#REF!</f>
        <v>#REF!</v>
      </c>
      <c r="S94" s="72">
        <v>1047105.06</v>
      </c>
    </row>
    <row r="95" spans="1:33" x14ac:dyDescent="0.3">
      <c r="A95" s="35" t="s">
        <v>317</v>
      </c>
      <c r="B95" s="40" t="s">
        <v>361</v>
      </c>
      <c r="C95" s="65">
        <v>65525</v>
      </c>
      <c r="D95" s="10" t="s">
        <v>459</v>
      </c>
      <c r="E95" s="79" t="s">
        <v>460</v>
      </c>
      <c r="F95" s="42" t="s">
        <v>421</v>
      </c>
      <c r="G95" s="82">
        <f t="shared" si="7"/>
        <v>0.99885097291110259</v>
      </c>
      <c r="H95" s="83">
        <v>30</v>
      </c>
      <c r="I95" s="72">
        <v>0</v>
      </c>
      <c r="J95" s="72">
        <v>0</v>
      </c>
      <c r="K95" s="72">
        <f t="shared" si="5"/>
        <v>65449.71</v>
      </c>
      <c r="L95" s="72">
        <v>65449.71</v>
      </c>
      <c r="M95" s="72">
        <f t="shared" si="6"/>
        <v>75.290000000000873</v>
      </c>
      <c r="N95" s="72" t="e">
        <f>#REF!-L95</f>
        <v>#REF!</v>
      </c>
      <c r="O95" s="72" t="e">
        <f>#REF!-#REF!</f>
        <v>#REF!</v>
      </c>
      <c r="P95" s="72" t="e">
        <f>#REF!-#REF!</f>
        <v>#REF!</v>
      </c>
      <c r="Q95" s="72" t="e">
        <f>I95-#REF!</f>
        <v>#REF!</v>
      </c>
      <c r="R95" s="72" t="e">
        <f>J95-#REF!</f>
        <v>#REF!</v>
      </c>
      <c r="S95" s="72">
        <v>65449.71</v>
      </c>
    </row>
    <row r="96" spans="1:33" x14ac:dyDescent="0.3">
      <c r="A96" s="35" t="s">
        <v>318</v>
      </c>
      <c r="B96" s="40" t="s">
        <v>361</v>
      </c>
      <c r="C96" s="65">
        <v>859901</v>
      </c>
      <c r="D96" s="10" t="s">
        <v>459</v>
      </c>
      <c r="E96" s="79" t="s">
        <v>460</v>
      </c>
      <c r="F96" s="42" t="s">
        <v>422</v>
      </c>
      <c r="G96" s="82">
        <f t="shared" si="7"/>
        <v>0.99989653460107619</v>
      </c>
      <c r="H96" s="83">
        <v>110</v>
      </c>
      <c r="I96" s="72">
        <v>0</v>
      </c>
      <c r="J96" s="72">
        <v>0</v>
      </c>
      <c r="K96" s="72">
        <f t="shared" si="5"/>
        <v>859812.03</v>
      </c>
      <c r="L96" s="72">
        <v>859812.03</v>
      </c>
      <c r="M96" s="72">
        <f t="shared" si="6"/>
        <v>88.96999999997206</v>
      </c>
      <c r="N96" s="72" t="e">
        <f>#REF!-L96</f>
        <v>#REF!</v>
      </c>
      <c r="O96" s="72" t="e">
        <f>#REF!-#REF!</f>
        <v>#REF!</v>
      </c>
      <c r="P96" s="72" t="e">
        <f>#REF!-#REF!</f>
        <v>#REF!</v>
      </c>
      <c r="Q96" s="72" t="e">
        <f>I96-#REF!</f>
        <v>#REF!</v>
      </c>
      <c r="R96" s="72" t="e">
        <f>J96-#REF!</f>
        <v>#REF!</v>
      </c>
      <c r="S96" s="72">
        <v>859812.03</v>
      </c>
    </row>
    <row r="97" spans="1:35" x14ac:dyDescent="0.3">
      <c r="A97" s="35" t="s">
        <v>319</v>
      </c>
      <c r="B97" s="40" t="s">
        <v>362</v>
      </c>
      <c r="C97" s="65">
        <v>522311</v>
      </c>
      <c r="D97" s="10" t="s">
        <v>459</v>
      </c>
      <c r="E97" s="79" t="s">
        <v>460</v>
      </c>
      <c r="F97" s="42" t="s">
        <v>423</v>
      </c>
      <c r="G97" s="82">
        <f t="shared" si="7"/>
        <v>0.99989825984901715</v>
      </c>
      <c r="H97" s="83">
        <v>250</v>
      </c>
      <c r="I97" s="72">
        <v>0</v>
      </c>
      <c r="J97" s="72">
        <v>0</v>
      </c>
      <c r="K97" s="72">
        <f t="shared" si="5"/>
        <v>522257.86</v>
      </c>
      <c r="L97" s="72">
        <v>522257.86</v>
      </c>
      <c r="M97" s="72">
        <f t="shared" si="6"/>
        <v>53.14000000001397</v>
      </c>
      <c r="N97" s="72" t="e">
        <f>#REF!-L97</f>
        <v>#REF!</v>
      </c>
      <c r="O97" s="72" t="e">
        <f>#REF!-#REF!</f>
        <v>#REF!</v>
      </c>
      <c r="P97" s="72" t="e">
        <f>#REF!-#REF!</f>
        <v>#REF!</v>
      </c>
      <c r="Q97" s="72" t="e">
        <f>I97-#REF!</f>
        <v>#REF!</v>
      </c>
      <c r="R97" s="72" t="e">
        <f>J97-#REF!</f>
        <v>#REF!</v>
      </c>
      <c r="S97" s="72">
        <v>522257.86</v>
      </c>
    </row>
    <row r="98" spans="1:35" s="34" customFormat="1" x14ac:dyDescent="0.3">
      <c r="A98" s="35" t="s">
        <v>320</v>
      </c>
      <c r="B98" s="40" t="s">
        <v>362</v>
      </c>
      <c r="C98" s="65">
        <v>235578</v>
      </c>
      <c r="D98" s="10" t="s">
        <v>459</v>
      </c>
      <c r="E98" s="79" t="s">
        <v>460</v>
      </c>
      <c r="F98" s="42" t="s">
        <v>424</v>
      </c>
      <c r="G98" s="82">
        <f t="shared" si="7"/>
        <v>0.99957181910025561</v>
      </c>
      <c r="H98" s="83">
        <v>80</v>
      </c>
      <c r="I98" s="72">
        <v>0</v>
      </c>
      <c r="J98" s="72">
        <v>0</v>
      </c>
      <c r="K98" s="72">
        <f t="shared" si="5"/>
        <v>235477.13</v>
      </c>
      <c r="L98" s="72">
        <v>235477.13</v>
      </c>
      <c r="M98" s="72">
        <f t="shared" si="6"/>
        <v>100.86999999999534</v>
      </c>
      <c r="N98" s="72" t="e">
        <f>#REF!-L98</f>
        <v>#REF!</v>
      </c>
      <c r="O98" s="72" t="e">
        <f>#REF!-#REF!</f>
        <v>#REF!</v>
      </c>
      <c r="P98" s="72" t="e">
        <f>#REF!-#REF!</f>
        <v>#REF!</v>
      </c>
      <c r="Q98" s="72" t="e">
        <f>I98-#REF!</f>
        <v>#REF!</v>
      </c>
      <c r="R98" s="72" t="e">
        <f>J98-#REF!</f>
        <v>#REF!</v>
      </c>
      <c r="S98" s="72">
        <v>235477.13</v>
      </c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5" s="34" customFormat="1" x14ac:dyDescent="0.3">
      <c r="A99" s="35" t="s">
        <v>321</v>
      </c>
      <c r="B99" s="40" t="s">
        <v>362</v>
      </c>
      <c r="C99" s="65">
        <v>1212786</v>
      </c>
      <c r="D99" s="10" t="s">
        <v>459</v>
      </c>
      <c r="E99" s="79" t="s">
        <v>460</v>
      </c>
      <c r="F99" s="42" t="s">
        <v>425</v>
      </c>
      <c r="G99" s="82">
        <f t="shared" si="7"/>
        <v>0.9999113033956526</v>
      </c>
      <c r="H99" s="83">
        <v>350</v>
      </c>
      <c r="I99" s="72">
        <v>0</v>
      </c>
      <c r="J99" s="72">
        <v>0</v>
      </c>
      <c r="K99" s="72">
        <f t="shared" si="5"/>
        <v>1212678.43</v>
      </c>
      <c r="L99" s="72">
        <v>1212678.43</v>
      </c>
      <c r="M99" s="72">
        <f t="shared" si="6"/>
        <v>107.57000000006519</v>
      </c>
      <c r="N99" s="72" t="e">
        <f>#REF!-L99</f>
        <v>#REF!</v>
      </c>
      <c r="O99" s="72" t="e">
        <f>#REF!-#REF!</f>
        <v>#REF!</v>
      </c>
      <c r="P99" s="72" t="e">
        <f>#REF!-#REF!</f>
        <v>#REF!</v>
      </c>
      <c r="Q99" s="72" t="e">
        <f>I99-#REF!</f>
        <v>#REF!</v>
      </c>
      <c r="R99" s="72" t="e">
        <f>J99-#REF!</f>
        <v>#REF!</v>
      </c>
      <c r="S99" s="72">
        <v>1212678.43</v>
      </c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5" s="34" customFormat="1" x14ac:dyDescent="0.3">
      <c r="A100" s="35" t="s">
        <v>322</v>
      </c>
      <c r="B100" s="40" t="s">
        <v>362</v>
      </c>
      <c r="C100" s="65">
        <v>1424438.84</v>
      </c>
      <c r="D100" s="10" t="s">
        <v>459</v>
      </c>
      <c r="E100" s="79" t="s">
        <v>460</v>
      </c>
      <c r="F100" s="42" t="s">
        <v>426</v>
      </c>
      <c r="G100" s="82">
        <f t="shared" si="7"/>
        <v>0.9999645123408738</v>
      </c>
      <c r="H100" s="83">
        <v>350</v>
      </c>
      <c r="I100" s="72">
        <v>0</v>
      </c>
      <c r="J100" s="72">
        <v>0</v>
      </c>
      <c r="K100" s="72">
        <f t="shared" si="5"/>
        <v>1424388.29</v>
      </c>
      <c r="L100" s="72">
        <v>1424388.29</v>
      </c>
      <c r="M100" s="72">
        <f t="shared" si="6"/>
        <v>50.550000000046566</v>
      </c>
      <c r="N100" s="72" t="e">
        <f>#REF!-L100</f>
        <v>#REF!</v>
      </c>
      <c r="O100" s="72" t="e">
        <f>#REF!-#REF!</f>
        <v>#REF!</v>
      </c>
      <c r="P100" s="72" t="e">
        <f>#REF!-#REF!</f>
        <v>#REF!</v>
      </c>
      <c r="Q100" s="72" t="e">
        <f>I100-#REF!</f>
        <v>#REF!</v>
      </c>
      <c r="R100" s="72" t="e">
        <f>J100-#REF!</f>
        <v>#REF!</v>
      </c>
      <c r="S100" s="72">
        <v>1424388.29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5" s="34" customFormat="1" x14ac:dyDescent="0.3">
      <c r="A101" s="35" t="s">
        <v>323</v>
      </c>
      <c r="B101" s="40" t="s">
        <v>362</v>
      </c>
      <c r="C101" s="65">
        <v>727668.2</v>
      </c>
      <c r="D101" s="10" t="s">
        <v>459</v>
      </c>
      <c r="E101" s="79" t="s">
        <v>460</v>
      </c>
      <c r="F101" s="42" t="s">
        <v>427</v>
      </c>
      <c r="G101" s="82">
        <f t="shared" si="7"/>
        <v>0.99990989024942967</v>
      </c>
      <c r="H101" s="83">
        <v>350</v>
      </c>
      <c r="I101" s="72">
        <v>0</v>
      </c>
      <c r="J101" s="72">
        <v>0</v>
      </c>
      <c r="K101" s="72">
        <f t="shared" si="5"/>
        <v>727602.63</v>
      </c>
      <c r="L101" s="72">
        <v>727602.63</v>
      </c>
      <c r="M101" s="72">
        <f t="shared" si="6"/>
        <v>65.569999999948777</v>
      </c>
      <c r="N101" s="72" t="e">
        <f>#REF!-L101</f>
        <v>#REF!</v>
      </c>
      <c r="O101" s="72" t="e">
        <f>#REF!-#REF!</f>
        <v>#REF!</v>
      </c>
      <c r="P101" s="72" t="e">
        <f>#REF!-#REF!</f>
        <v>#REF!</v>
      </c>
      <c r="Q101" s="72" t="e">
        <f>I101-#REF!</f>
        <v>#REF!</v>
      </c>
      <c r="R101" s="72" t="e">
        <f>J101-#REF!</f>
        <v>#REF!</v>
      </c>
      <c r="S101" s="72">
        <v>727602.63</v>
      </c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5" x14ac:dyDescent="0.3">
      <c r="A102" s="35" t="s">
        <v>324</v>
      </c>
      <c r="B102" s="40" t="s">
        <v>362</v>
      </c>
      <c r="C102" s="65">
        <v>701786</v>
      </c>
      <c r="D102" s="10" t="s">
        <v>459</v>
      </c>
      <c r="E102" s="79" t="s">
        <v>460</v>
      </c>
      <c r="F102" s="42" t="s">
        <v>428</v>
      </c>
      <c r="G102" s="82">
        <f t="shared" si="7"/>
        <v>0.99986829318339199</v>
      </c>
      <c r="H102" s="83">
        <v>100</v>
      </c>
      <c r="I102" s="72">
        <v>0</v>
      </c>
      <c r="J102" s="72">
        <v>0</v>
      </c>
      <c r="K102" s="72">
        <f t="shared" si="5"/>
        <v>701693.57</v>
      </c>
      <c r="L102" s="72">
        <v>701693.57</v>
      </c>
      <c r="M102" s="72">
        <f t="shared" si="6"/>
        <v>92.430000000051223</v>
      </c>
      <c r="N102" s="72" t="e">
        <f>#REF!-L102</f>
        <v>#REF!</v>
      </c>
      <c r="O102" s="72" t="e">
        <f>#REF!-#REF!</f>
        <v>#REF!</v>
      </c>
      <c r="P102" s="72" t="e">
        <f>#REF!-#REF!</f>
        <v>#REF!</v>
      </c>
      <c r="Q102" s="72" t="e">
        <f>I102-#REF!</f>
        <v>#REF!</v>
      </c>
      <c r="R102" s="72" t="e">
        <f>J102-#REF!</f>
        <v>#REF!</v>
      </c>
      <c r="S102" s="72">
        <v>701693.57</v>
      </c>
    </row>
    <row r="103" spans="1:35" ht="30" x14ac:dyDescent="0.3">
      <c r="A103" s="35" t="s">
        <v>325</v>
      </c>
      <c r="B103" s="40" t="s">
        <v>362</v>
      </c>
      <c r="C103" s="65">
        <v>1300623.03</v>
      </c>
      <c r="D103" s="10" t="s">
        <v>459</v>
      </c>
      <c r="E103" s="79" t="s">
        <v>460</v>
      </c>
      <c r="F103" s="42" t="s">
        <v>236</v>
      </c>
      <c r="G103" s="82">
        <f t="shared" si="7"/>
        <v>0.99996333295743656</v>
      </c>
      <c r="H103" s="83">
        <v>200</v>
      </c>
      <c r="I103" s="72">
        <v>0</v>
      </c>
      <c r="J103" s="72">
        <v>0</v>
      </c>
      <c r="K103" s="72">
        <f t="shared" si="5"/>
        <v>1300575.3400000001</v>
      </c>
      <c r="L103" s="72">
        <v>1300575.3400000001</v>
      </c>
      <c r="M103" s="72">
        <f t="shared" si="6"/>
        <v>47.689999999944121</v>
      </c>
      <c r="N103" s="72" t="e">
        <f>#REF!-L103</f>
        <v>#REF!</v>
      </c>
      <c r="O103" s="72" t="e">
        <f>#REF!-#REF!</f>
        <v>#REF!</v>
      </c>
      <c r="P103" s="72" t="e">
        <f>#REF!-#REF!</f>
        <v>#REF!</v>
      </c>
      <c r="Q103" s="72" t="e">
        <f>I103-#REF!</f>
        <v>#REF!</v>
      </c>
      <c r="R103" s="72" t="e">
        <f>J103-#REF!</f>
        <v>#REF!</v>
      </c>
      <c r="S103" s="72">
        <v>1300575.3400000001</v>
      </c>
    </row>
    <row r="104" spans="1:35" ht="30" x14ac:dyDescent="0.3">
      <c r="A104" s="35" t="s">
        <v>326</v>
      </c>
      <c r="B104" s="40" t="s">
        <v>363</v>
      </c>
      <c r="C104" s="65">
        <v>607720</v>
      </c>
      <c r="D104" s="10" t="s">
        <v>459</v>
      </c>
      <c r="E104" s="79" t="s">
        <v>460</v>
      </c>
      <c r="F104" s="42" t="s">
        <v>236</v>
      </c>
      <c r="G104" s="82">
        <f t="shared" si="7"/>
        <v>0.99979199302310273</v>
      </c>
      <c r="H104" s="83">
        <v>300</v>
      </c>
      <c r="I104" s="72">
        <v>0</v>
      </c>
      <c r="J104" s="72">
        <v>0</v>
      </c>
      <c r="K104" s="72">
        <f t="shared" si="5"/>
        <v>607593.59</v>
      </c>
      <c r="L104" s="72">
        <v>607593.59</v>
      </c>
      <c r="M104" s="72">
        <f t="shared" si="6"/>
        <v>126.4100000000326</v>
      </c>
      <c r="N104" s="72" t="e">
        <f>#REF!-L104</f>
        <v>#REF!</v>
      </c>
      <c r="O104" s="72" t="e">
        <f>#REF!-#REF!</f>
        <v>#REF!</v>
      </c>
      <c r="P104" s="72" t="e">
        <f>#REF!-#REF!</f>
        <v>#REF!</v>
      </c>
      <c r="Q104" s="72" t="e">
        <f>I104-#REF!</f>
        <v>#REF!</v>
      </c>
      <c r="R104" s="72" t="e">
        <f>J104-#REF!</f>
        <v>#REF!</v>
      </c>
      <c r="S104" s="72">
        <v>607593.59</v>
      </c>
    </row>
    <row r="105" spans="1:35" x14ac:dyDescent="0.3">
      <c r="A105" s="38" t="s">
        <v>181</v>
      </c>
      <c r="B105" s="40" t="s">
        <v>182</v>
      </c>
      <c r="C105" s="65">
        <v>80000</v>
      </c>
      <c r="D105" s="10" t="s">
        <v>459</v>
      </c>
      <c r="E105" s="79" t="s">
        <v>460</v>
      </c>
      <c r="F105" s="42" t="s">
        <v>183</v>
      </c>
      <c r="G105" s="82">
        <f t="shared" si="7"/>
        <v>0.76148424999999997</v>
      </c>
      <c r="H105" s="83">
        <v>400</v>
      </c>
      <c r="I105" s="72">
        <v>0</v>
      </c>
      <c r="J105" s="72">
        <v>0</v>
      </c>
      <c r="K105" s="72">
        <f t="shared" si="5"/>
        <v>60918.74</v>
      </c>
      <c r="L105" s="72">
        <v>60918.74</v>
      </c>
      <c r="M105" s="72">
        <f t="shared" si="6"/>
        <v>19081.260000000002</v>
      </c>
      <c r="N105" s="72" t="e">
        <f>#REF!-L105</f>
        <v>#REF!</v>
      </c>
      <c r="O105" s="72" t="e">
        <f>#REF!-#REF!</f>
        <v>#REF!</v>
      </c>
      <c r="P105" s="72" t="e">
        <f>#REF!-#REF!</f>
        <v>#REF!</v>
      </c>
      <c r="Q105" s="72" t="e">
        <f>I105-#REF!</f>
        <v>#REF!</v>
      </c>
      <c r="R105" s="72" t="e">
        <f>J105-#REF!</f>
        <v>#REF!</v>
      </c>
      <c r="S105" s="72">
        <v>60918.74</v>
      </c>
    </row>
    <row r="106" spans="1:35" s="34" customFormat="1" x14ac:dyDescent="0.3">
      <c r="A106" s="38" t="s">
        <v>184</v>
      </c>
      <c r="B106" s="40" t="s">
        <v>185</v>
      </c>
      <c r="C106" s="65">
        <v>200000</v>
      </c>
      <c r="D106" s="10" t="s">
        <v>459</v>
      </c>
      <c r="E106" s="79" t="s">
        <v>460</v>
      </c>
      <c r="F106" s="42" t="s">
        <v>186</v>
      </c>
      <c r="G106" s="82">
        <f t="shared" si="7"/>
        <v>0.84437895000000007</v>
      </c>
      <c r="H106" s="83">
        <v>200</v>
      </c>
      <c r="I106" s="72">
        <v>0</v>
      </c>
      <c r="J106" s="72">
        <v>0</v>
      </c>
      <c r="K106" s="72">
        <f t="shared" ref="K106:K137" si="8">SUM(L106:L106)</f>
        <v>168875.79</v>
      </c>
      <c r="L106" s="72">
        <v>168875.79</v>
      </c>
      <c r="M106" s="72">
        <f t="shared" ref="M106:M137" si="9">C106-K106</f>
        <v>31124.209999999992</v>
      </c>
      <c r="N106" s="72" t="e">
        <f>#REF!-L106</f>
        <v>#REF!</v>
      </c>
      <c r="O106" s="72" t="e">
        <f>#REF!-#REF!</f>
        <v>#REF!</v>
      </c>
      <c r="P106" s="72" t="e">
        <f>#REF!-#REF!</f>
        <v>#REF!</v>
      </c>
      <c r="Q106" s="72" t="e">
        <f>I106-#REF!</f>
        <v>#REF!</v>
      </c>
      <c r="R106" s="72" t="e">
        <f>J106-#REF!</f>
        <v>#REF!</v>
      </c>
      <c r="S106" s="72">
        <v>168875.79</v>
      </c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x14ac:dyDescent="0.3">
      <c r="A107" s="35" t="s">
        <v>327</v>
      </c>
      <c r="B107" s="40" t="s">
        <v>364</v>
      </c>
      <c r="C107" s="65">
        <v>180000</v>
      </c>
      <c r="D107" s="10" t="s">
        <v>459</v>
      </c>
      <c r="E107" s="79" t="s">
        <v>460</v>
      </c>
      <c r="F107" s="42" t="s">
        <v>204</v>
      </c>
      <c r="G107" s="86">
        <f t="shared" si="7"/>
        <v>0</v>
      </c>
      <c r="H107" s="83">
        <v>200</v>
      </c>
      <c r="I107" s="72">
        <v>0</v>
      </c>
      <c r="J107" s="72">
        <v>0</v>
      </c>
      <c r="K107" s="72">
        <f t="shared" si="8"/>
        <v>0</v>
      </c>
      <c r="L107" s="72">
        <v>0</v>
      </c>
      <c r="M107" s="72">
        <f t="shared" si="9"/>
        <v>180000</v>
      </c>
      <c r="N107" s="72" t="e">
        <f>#REF!-L107</f>
        <v>#REF!</v>
      </c>
      <c r="O107" s="72" t="e">
        <f>#REF!-#REF!</f>
        <v>#REF!</v>
      </c>
      <c r="P107" s="72" t="e">
        <f>#REF!-#REF!</f>
        <v>#REF!</v>
      </c>
      <c r="Q107" s="72" t="e">
        <f>I107-#REF!</f>
        <v>#REF!</v>
      </c>
      <c r="R107" s="72" t="e">
        <f>J107-#REF!</f>
        <v>#REF!</v>
      </c>
      <c r="S107" s="72">
        <v>0</v>
      </c>
    </row>
    <row r="108" spans="1:35" ht="30" x14ac:dyDescent="0.3">
      <c r="A108" s="35" t="s">
        <v>328</v>
      </c>
      <c r="B108" s="40" t="s">
        <v>365</v>
      </c>
      <c r="C108" s="65">
        <v>60000</v>
      </c>
      <c r="D108" s="10" t="s">
        <v>459</v>
      </c>
      <c r="E108" s="79" t="s">
        <v>460</v>
      </c>
      <c r="F108" s="42" t="s">
        <v>429</v>
      </c>
      <c r="G108" s="86">
        <f t="shared" si="7"/>
        <v>0</v>
      </c>
      <c r="H108" s="83">
        <v>200</v>
      </c>
      <c r="I108" s="72">
        <v>0</v>
      </c>
      <c r="J108" s="72">
        <v>0</v>
      </c>
      <c r="K108" s="72">
        <f t="shared" si="8"/>
        <v>0</v>
      </c>
      <c r="L108" s="72">
        <v>0</v>
      </c>
      <c r="M108" s="72">
        <f t="shared" si="9"/>
        <v>60000</v>
      </c>
      <c r="N108" s="72" t="e">
        <f>#REF!-L108</f>
        <v>#REF!</v>
      </c>
      <c r="O108" s="72" t="e">
        <f>#REF!-#REF!</f>
        <v>#REF!</v>
      </c>
      <c r="P108" s="72" t="e">
        <f>#REF!-#REF!</f>
        <v>#REF!</v>
      </c>
      <c r="Q108" s="72" t="e">
        <f>I108-#REF!</f>
        <v>#REF!</v>
      </c>
      <c r="R108" s="72" t="e">
        <f>J108-#REF!</f>
        <v>#REF!</v>
      </c>
      <c r="S108" s="72">
        <v>0</v>
      </c>
    </row>
    <row r="109" spans="1:35" x14ac:dyDescent="0.3">
      <c r="A109" s="38" t="s">
        <v>187</v>
      </c>
      <c r="B109" s="40" t="s">
        <v>366</v>
      </c>
      <c r="C109" s="65">
        <v>150000</v>
      </c>
      <c r="D109" s="10" t="s">
        <v>459</v>
      </c>
      <c r="E109" s="79" t="s">
        <v>460</v>
      </c>
      <c r="F109" s="42" t="s">
        <v>188</v>
      </c>
      <c r="G109" s="82">
        <f t="shared" si="7"/>
        <v>0.58603753333333342</v>
      </c>
      <c r="H109" s="83">
        <v>220</v>
      </c>
      <c r="I109" s="72">
        <v>0</v>
      </c>
      <c r="J109" s="72">
        <v>0</v>
      </c>
      <c r="K109" s="72">
        <f t="shared" si="8"/>
        <v>87905.63</v>
      </c>
      <c r="L109" s="72">
        <v>87905.63</v>
      </c>
      <c r="M109" s="72">
        <f t="shared" si="9"/>
        <v>62094.369999999995</v>
      </c>
      <c r="N109" s="72" t="e">
        <f>#REF!-L109</f>
        <v>#REF!</v>
      </c>
      <c r="O109" s="72" t="e">
        <f>#REF!-#REF!</f>
        <v>#REF!</v>
      </c>
      <c r="P109" s="72" t="e">
        <f>#REF!-#REF!</f>
        <v>#REF!</v>
      </c>
      <c r="Q109" s="72" t="e">
        <f>I109-#REF!</f>
        <v>#REF!</v>
      </c>
      <c r="R109" s="72" t="e">
        <f>J109-#REF!</f>
        <v>#REF!</v>
      </c>
      <c r="S109" s="72">
        <v>87905.63</v>
      </c>
    </row>
    <row r="110" spans="1:35" ht="30" x14ac:dyDescent="0.3">
      <c r="A110" s="38" t="s">
        <v>329</v>
      </c>
      <c r="B110" s="40" t="s">
        <v>189</v>
      </c>
      <c r="C110" s="65">
        <v>750000</v>
      </c>
      <c r="D110" s="10" t="s">
        <v>459</v>
      </c>
      <c r="E110" s="79" t="s">
        <v>460</v>
      </c>
      <c r="F110" s="42" t="s">
        <v>430</v>
      </c>
      <c r="G110" s="82">
        <f t="shared" si="7"/>
        <v>0.99938025333333325</v>
      </c>
      <c r="H110" s="83">
        <v>200</v>
      </c>
      <c r="I110" s="72">
        <v>0</v>
      </c>
      <c r="J110" s="72">
        <v>0</v>
      </c>
      <c r="K110" s="72">
        <f t="shared" si="8"/>
        <v>749535.19</v>
      </c>
      <c r="L110" s="72">
        <v>749535.19</v>
      </c>
      <c r="M110" s="72">
        <f t="shared" si="9"/>
        <v>464.81000000005588</v>
      </c>
      <c r="N110" s="72" t="e">
        <f>#REF!-L110</f>
        <v>#REF!</v>
      </c>
      <c r="O110" s="72" t="e">
        <f>#REF!-#REF!</f>
        <v>#REF!</v>
      </c>
      <c r="P110" s="72" t="e">
        <f>#REF!-#REF!</f>
        <v>#REF!</v>
      </c>
      <c r="Q110" s="72" t="e">
        <f>I110-#REF!</f>
        <v>#REF!</v>
      </c>
      <c r="R110" s="72" t="e">
        <f>J110-#REF!</f>
        <v>#REF!</v>
      </c>
      <c r="S110" s="72">
        <v>749535.19</v>
      </c>
    </row>
    <row r="111" spans="1:35" x14ac:dyDescent="0.3">
      <c r="A111" s="38" t="s">
        <v>330</v>
      </c>
      <c r="B111" s="40" t="s">
        <v>191</v>
      </c>
      <c r="C111" s="65">
        <v>750000</v>
      </c>
      <c r="D111" s="10" t="s">
        <v>459</v>
      </c>
      <c r="E111" s="79" t="s">
        <v>460</v>
      </c>
      <c r="F111" s="42" t="s">
        <v>192</v>
      </c>
      <c r="G111" s="82">
        <f t="shared" si="7"/>
        <v>0.99924475999999995</v>
      </c>
      <c r="H111" s="83">
        <v>300</v>
      </c>
      <c r="I111" s="72">
        <v>0</v>
      </c>
      <c r="J111" s="72">
        <v>0</v>
      </c>
      <c r="K111" s="72">
        <f t="shared" si="8"/>
        <v>749433.57</v>
      </c>
      <c r="L111" s="72">
        <v>749433.57</v>
      </c>
      <c r="M111" s="72">
        <f t="shared" si="9"/>
        <v>566.43000000005122</v>
      </c>
      <c r="N111" s="72" t="e">
        <f>#REF!-L111</f>
        <v>#REF!</v>
      </c>
      <c r="O111" s="72" t="e">
        <f>#REF!-#REF!</f>
        <v>#REF!</v>
      </c>
      <c r="P111" s="72" t="e">
        <f>#REF!-#REF!</f>
        <v>#REF!</v>
      </c>
      <c r="Q111" s="72" t="e">
        <f>I111-#REF!</f>
        <v>#REF!</v>
      </c>
      <c r="R111" s="72" t="e">
        <f>J111-#REF!</f>
        <v>#REF!</v>
      </c>
      <c r="S111" s="72">
        <v>749433.57</v>
      </c>
    </row>
    <row r="112" spans="1:35" x14ac:dyDescent="0.3">
      <c r="A112" s="38" t="s">
        <v>331</v>
      </c>
      <c r="B112" s="36" t="s">
        <v>191</v>
      </c>
      <c r="C112" s="65">
        <v>750000</v>
      </c>
      <c r="D112" s="10" t="s">
        <v>459</v>
      </c>
      <c r="E112" s="79" t="s">
        <v>460</v>
      </c>
      <c r="F112" s="37" t="s">
        <v>431</v>
      </c>
      <c r="G112" s="82">
        <f t="shared" si="7"/>
        <v>0.99894953333333336</v>
      </c>
      <c r="H112" s="83">
        <v>300</v>
      </c>
      <c r="I112" s="72">
        <v>0</v>
      </c>
      <c r="J112" s="72">
        <v>0</v>
      </c>
      <c r="K112" s="72">
        <f t="shared" si="8"/>
        <v>749212.15</v>
      </c>
      <c r="L112" s="72">
        <v>749212.15</v>
      </c>
      <c r="M112" s="72">
        <f t="shared" si="9"/>
        <v>787.84999999997672</v>
      </c>
      <c r="N112" s="72" t="e">
        <f>#REF!-L112</f>
        <v>#REF!</v>
      </c>
      <c r="O112" s="72" t="e">
        <f>#REF!-#REF!</f>
        <v>#REF!</v>
      </c>
      <c r="P112" s="72" t="e">
        <f>#REF!-#REF!</f>
        <v>#REF!</v>
      </c>
      <c r="Q112" s="72" t="e">
        <f>I112-#REF!</f>
        <v>#REF!</v>
      </c>
      <c r="R112" s="72" t="e">
        <f>J112-#REF!</f>
        <v>#REF!</v>
      </c>
      <c r="S112" s="72">
        <v>749212.15</v>
      </c>
    </row>
    <row r="113" spans="1:19" ht="30" x14ac:dyDescent="0.3">
      <c r="A113" s="35" t="s">
        <v>193</v>
      </c>
      <c r="B113" s="36" t="s">
        <v>194</v>
      </c>
      <c r="C113" s="65">
        <v>68000</v>
      </c>
      <c r="D113" s="10" t="s">
        <v>459</v>
      </c>
      <c r="E113" s="79" t="s">
        <v>460</v>
      </c>
      <c r="F113" s="37" t="s">
        <v>195</v>
      </c>
      <c r="G113" s="86">
        <f t="shared" si="7"/>
        <v>0</v>
      </c>
      <c r="H113" s="83">
        <v>300</v>
      </c>
      <c r="I113" s="72">
        <v>0</v>
      </c>
      <c r="J113" s="72">
        <v>0</v>
      </c>
      <c r="K113" s="72">
        <f t="shared" si="8"/>
        <v>0</v>
      </c>
      <c r="L113" s="72">
        <v>0</v>
      </c>
      <c r="M113" s="72">
        <f t="shared" si="9"/>
        <v>68000</v>
      </c>
      <c r="N113" s="72" t="e">
        <f>#REF!-L113</f>
        <v>#REF!</v>
      </c>
      <c r="O113" s="72" t="e">
        <f>#REF!-#REF!</f>
        <v>#REF!</v>
      </c>
      <c r="P113" s="72" t="e">
        <f>#REF!-#REF!</f>
        <v>#REF!</v>
      </c>
      <c r="Q113" s="72" t="e">
        <f>I113-#REF!</f>
        <v>#REF!</v>
      </c>
      <c r="R113" s="72" t="e">
        <f>J113-#REF!</f>
        <v>#REF!</v>
      </c>
      <c r="S113" s="72">
        <v>0</v>
      </c>
    </row>
    <row r="114" spans="1:19" ht="30" x14ac:dyDescent="0.3">
      <c r="A114" s="35" t="s">
        <v>196</v>
      </c>
      <c r="B114" s="36" t="s">
        <v>197</v>
      </c>
      <c r="C114" s="65">
        <v>255000</v>
      </c>
      <c r="D114" s="10" t="s">
        <v>459</v>
      </c>
      <c r="E114" s="79" t="s">
        <v>460</v>
      </c>
      <c r="F114" s="37" t="s">
        <v>198</v>
      </c>
      <c r="G114" s="82">
        <f t="shared" si="7"/>
        <v>0.87552047058823534</v>
      </c>
      <c r="H114" s="83">
        <v>200</v>
      </c>
      <c r="I114" s="72">
        <v>0</v>
      </c>
      <c r="J114" s="72">
        <v>0</v>
      </c>
      <c r="K114" s="72">
        <f t="shared" si="8"/>
        <v>223257.72</v>
      </c>
      <c r="L114" s="72">
        <v>223257.72</v>
      </c>
      <c r="M114" s="72">
        <f t="shared" si="9"/>
        <v>31742.28</v>
      </c>
      <c r="N114" s="72" t="e">
        <f>#REF!-L114</f>
        <v>#REF!</v>
      </c>
      <c r="O114" s="72" t="e">
        <f>#REF!-#REF!</f>
        <v>#REF!</v>
      </c>
      <c r="P114" s="72" t="e">
        <f>#REF!-#REF!</f>
        <v>#REF!</v>
      </c>
      <c r="Q114" s="72" t="e">
        <f>I114-#REF!</f>
        <v>#REF!</v>
      </c>
      <c r="R114" s="72" t="e">
        <f>J114-#REF!</f>
        <v>#REF!</v>
      </c>
      <c r="S114" s="72">
        <v>223257.72</v>
      </c>
    </row>
    <row r="115" spans="1:19" ht="30" x14ac:dyDescent="0.3">
      <c r="A115" s="35" t="s">
        <v>199</v>
      </c>
      <c r="B115" s="36" t="s">
        <v>200</v>
      </c>
      <c r="C115" s="65">
        <v>300000</v>
      </c>
      <c r="D115" s="10" t="s">
        <v>459</v>
      </c>
      <c r="E115" s="79" t="s">
        <v>460</v>
      </c>
      <c r="F115" s="37" t="s">
        <v>201</v>
      </c>
      <c r="G115" s="82">
        <f t="shared" si="7"/>
        <v>0.1105</v>
      </c>
      <c r="H115" s="83">
        <v>60</v>
      </c>
      <c r="I115" s="72">
        <v>0</v>
      </c>
      <c r="J115" s="72">
        <v>0</v>
      </c>
      <c r="K115" s="72">
        <f t="shared" si="8"/>
        <v>33150</v>
      </c>
      <c r="L115" s="72">
        <v>33150</v>
      </c>
      <c r="M115" s="72">
        <f t="shared" si="9"/>
        <v>266850</v>
      </c>
      <c r="N115" s="72" t="e">
        <f>#REF!-L115</f>
        <v>#REF!</v>
      </c>
      <c r="O115" s="72" t="e">
        <f>#REF!-#REF!</f>
        <v>#REF!</v>
      </c>
      <c r="P115" s="72" t="e">
        <f>#REF!-#REF!</f>
        <v>#REF!</v>
      </c>
      <c r="Q115" s="72" t="e">
        <f>I115-#REF!</f>
        <v>#REF!</v>
      </c>
      <c r="R115" s="72" t="e">
        <f>J115-#REF!</f>
        <v>#REF!</v>
      </c>
      <c r="S115" s="72">
        <v>33150</v>
      </c>
    </row>
    <row r="116" spans="1:19" ht="30" x14ac:dyDescent="0.3">
      <c r="A116" s="35" t="s">
        <v>202</v>
      </c>
      <c r="B116" s="36" t="s">
        <v>203</v>
      </c>
      <c r="C116" s="65">
        <v>552500</v>
      </c>
      <c r="D116" s="10" t="s">
        <v>459</v>
      </c>
      <c r="E116" s="79" t="s">
        <v>460</v>
      </c>
      <c r="F116" s="37" t="s">
        <v>204</v>
      </c>
      <c r="G116" s="82">
        <f t="shared" si="7"/>
        <v>0.7826426606334842</v>
      </c>
      <c r="H116" s="83">
        <v>160</v>
      </c>
      <c r="I116" s="72">
        <v>0</v>
      </c>
      <c r="J116" s="72">
        <v>0</v>
      </c>
      <c r="K116" s="72">
        <f t="shared" si="8"/>
        <v>432410.07</v>
      </c>
      <c r="L116" s="72">
        <v>432410.07</v>
      </c>
      <c r="M116" s="72">
        <f t="shared" si="9"/>
        <v>120089.93</v>
      </c>
      <c r="N116" s="72" t="e">
        <f>#REF!-L116</f>
        <v>#REF!</v>
      </c>
      <c r="O116" s="72" t="e">
        <f>#REF!-#REF!</f>
        <v>#REF!</v>
      </c>
      <c r="P116" s="72" t="e">
        <f>#REF!-#REF!</f>
        <v>#REF!</v>
      </c>
      <c r="Q116" s="72" t="e">
        <f>I116-#REF!</f>
        <v>#REF!</v>
      </c>
      <c r="R116" s="72" t="e">
        <f>J116-#REF!</f>
        <v>#REF!</v>
      </c>
      <c r="S116" s="72">
        <v>432410.07</v>
      </c>
    </row>
    <row r="117" spans="1:19" ht="41.45" customHeight="1" x14ac:dyDescent="0.3">
      <c r="A117" s="35" t="s">
        <v>205</v>
      </c>
      <c r="B117" s="36" t="s">
        <v>206</v>
      </c>
      <c r="C117" s="65">
        <v>229500</v>
      </c>
      <c r="D117" s="10" t="s">
        <v>459</v>
      </c>
      <c r="E117" s="79" t="s">
        <v>460</v>
      </c>
      <c r="F117" s="37" t="s">
        <v>207</v>
      </c>
      <c r="G117" s="82">
        <f t="shared" si="7"/>
        <v>0.90662196078431367</v>
      </c>
      <c r="H117" s="83">
        <v>300</v>
      </c>
      <c r="I117" s="72">
        <v>0</v>
      </c>
      <c r="J117" s="72">
        <v>0</v>
      </c>
      <c r="K117" s="72">
        <f t="shared" si="8"/>
        <v>208069.74</v>
      </c>
      <c r="L117" s="72">
        <v>208069.74</v>
      </c>
      <c r="M117" s="72">
        <f t="shared" si="9"/>
        <v>21430.260000000009</v>
      </c>
      <c r="N117" s="72" t="e">
        <f>#REF!-L117</f>
        <v>#REF!</v>
      </c>
      <c r="O117" s="72" t="e">
        <f>#REF!-#REF!</f>
        <v>#REF!</v>
      </c>
      <c r="P117" s="72" t="e">
        <f>#REF!-#REF!</f>
        <v>#REF!</v>
      </c>
      <c r="Q117" s="72" t="e">
        <f>I117-#REF!</f>
        <v>#REF!</v>
      </c>
      <c r="R117" s="72" t="e">
        <f>J117-#REF!</f>
        <v>#REF!</v>
      </c>
      <c r="S117" s="72">
        <v>208069.74</v>
      </c>
    </row>
    <row r="118" spans="1:19" ht="30" x14ac:dyDescent="0.3">
      <c r="A118" s="35" t="s">
        <v>208</v>
      </c>
      <c r="B118" s="36" t="s">
        <v>209</v>
      </c>
      <c r="C118" s="65">
        <v>85000</v>
      </c>
      <c r="D118" s="10" t="s">
        <v>459</v>
      </c>
      <c r="E118" s="79" t="s">
        <v>460</v>
      </c>
      <c r="F118" s="43" t="s">
        <v>210</v>
      </c>
      <c r="G118" s="82">
        <f t="shared" si="7"/>
        <v>0.98925635294117642</v>
      </c>
      <c r="H118" s="83">
        <v>100</v>
      </c>
      <c r="I118" s="72">
        <v>0</v>
      </c>
      <c r="J118" s="72">
        <v>0</v>
      </c>
      <c r="K118" s="72">
        <f t="shared" si="8"/>
        <v>84086.79</v>
      </c>
      <c r="L118" s="72">
        <v>84086.79</v>
      </c>
      <c r="M118" s="72">
        <f t="shared" si="9"/>
        <v>913.2100000000064</v>
      </c>
      <c r="N118" s="72" t="e">
        <f>#REF!-L118</f>
        <v>#REF!</v>
      </c>
      <c r="O118" s="72" t="e">
        <f>#REF!-#REF!</f>
        <v>#REF!</v>
      </c>
      <c r="P118" s="72" t="e">
        <f>#REF!-#REF!</f>
        <v>#REF!</v>
      </c>
      <c r="Q118" s="72" t="e">
        <f>I118-#REF!</f>
        <v>#REF!</v>
      </c>
      <c r="R118" s="72" t="e">
        <f>J118-#REF!</f>
        <v>#REF!</v>
      </c>
      <c r="S118" s="72">
        <v>84086.79</v>
      </c>
    </row>
    <row r="119" spans="1:19" ht="30" x14ac:dyDescent="0.3">
      <c r="A119" s="35" t="s">
        <v>211</v>
      </c>
      <c r="B119" s="36" t="s">
        <v>367</v>
      </c>
      <c r="C119" s="65">
        <v>300000</v>
      </c>
      <c r="D119" s="10" t="s">
        <v>459</v>
      </c>
      <c r="E119" s="79" t="s">
        <v>460</v>
      </c>
      <c r="F119" s="37" t="s">
        <v>212</v>
      </c>
      <c r="G119" s="82">
        <f t="shared" si="7"/>
        <v>0.98432050000000004</v>
      </c>
      <c r="H119" s="83">
        <v>150</v>
      </c>
      <c r="I119" s="72">
        <v>0</v>
      </c>
      <c r="J119" s="72">
        <v>0</v>
      </c>
      <c r="K119" s="72">
        <f t="shared" si="8"/>
        <v>295296.15000000002</v>
      </c>
      <c r="L119" s="72">
        <v>295296.15000000002</v>
      </c>
      <c r="M119" s="72">
        <f t="shared" si="9"/>
        <v>4703.8499999999767</v>
      </c>
      <c r="N119" s="72" t="e">
        <f>#REF!-L119</f>
        <v>#REF!</v>
      </c>
      <c r="O119" s="72" t="e">
        <f>#REF!-#REF!</f>
        <v>#REF!</v>
      </c>
      <c r="P119" s="72" t="e">
        <f>#REF!-#REF!</f>
        <v>#REF!</v>
      </c>
      <c r="Q119" s="72" t="e">
        <f>I119-#REF!</f>
        <v>#REF!</v>
      </c>
      <c r="R119" s="72" t="e">
        <f>J119-#REF!</f>
        <v>#REF!</v>
      </c>
      <c r="S119" s="72">
        <v>295296.15000000002</v>
      </c>
    </row>
    <row r="120" spans="1:19" ht="30" x14ac:dyDescent="0.3">
      <c r="A120" s="35" t="s">
        <v>213</v>
      </c>
      <c r="B120" s="36" t="s">
        <v>368</v>
      </c>
      <c r="C120" s="65">
        <v>250000</v>
      </c>
      <c r="D120" s="10" t="s">
        <v>459</v>
      </c>
      <c r="E120" s="79" t="s">
        <v>460</v>
      </c>
      <c r="F120" s="37" t="s">
        <v>214</v>
      </c>
      <c r="G120" s="82">
        <f t="shared" si="7"/>
        <v>0.95472824000000001</v>
      </c>
      <c r="H120" s="83">
        <v>200</v>
      </c>
      <c r="I120" s="72">
        <v>0</v>
      </c>
      <c r="J120" s="72">
        <v>0</v>
      </c>
      <c r="K120" s="72">
        <f t="shared" si="8"/>
        <v>238682.06</v>
      </c>
      <c r="L120" s="72">
        <v>238682.06</v>
      </c>
      <c r="M120" s="72">
        <f t="shared" si="9"/>
        <v>11317.940000000002</v>
      </c>
      <c r="N120" s="72" t="e">
        <f>#REF!-L120</f>
        <v>#REF!</v>
      </c>
      <c r="O120" s="72" t="e">
        <f>#REF!-#REF!</f>
        <v>#REF!</v>
      </c>
      <c r="P120" s="72" t="e">
        <f>#REF!-#REF!</f>
        <v>#REF!</v>
      </c>
      <c r="Q120" s="72" t="e">
        <f>I120-#REF!</f>
        <v>#REF!</v>
      </c>
      <c r="R120" s="72" t="e">
        <f>J120-#REF!</f>
        <v>#REF!</v>
      </c>
      <c r="S120" s="72">
        <v>238682.06</v>
      </c>
    </row>
    <row r="121" spans="1:19" x14ac:dyDescent="0.3">
      <c r="A121" s="35" t="s">
        <v>215</v>
      </c>
      <c r="B121" s="36" t="s">
        <v>216</v>
      </c>
      <c r="C121" s="65">
        <v>400000</v>
      </c>
      <c r="D121" s="10" t="s">
        <v>459</v>
      </c>
      <c r="E121" s="79" t="s">
        <v>460</v>
      </c>
      <c r="F121" s="37" t="s">
        <v>58</v>
      </c>
      <c r="G121" s="82">
        <f t="shared" si="7"/>
        <v>0.99065997500000003</v>
      </c>
      <c r="H121" s="83">
        <v>60</v>
      </c>
      <c r="I121" s="72">
        <v>0</v>
      </c>
      <c r="J121" s="72">
        <v>0</v>
      </c>
      <c r="K121" s="72">
        <f t="shared" si="8"/>
        <v>396263.99</v>
      </c>
      <c r="L121" s="72">
        <v>396263.99</v>
      </c>
      <c r="M121" s="72">
        <f t="shared" si="9"/>
        <v>3736.0100000000093</v>
      </c>
      <c r="N121" s="72" t="e">
        <f>#REF!-L121</f>
        <v>#REF!</v>
      </c>
      <c r="O121" s="72" t="e">
        <f>#REF!-#REF!</f>
        <v>#REF!</v>
      </c>
      <c r="P121" s="72" t="e">
        <f>#REF!-#REF!</f>
        <v>#REF!</v>
      </c>
      <c r="Q121" s="72" t="e">
        <f>I121-#REF!</f>
        <v>#REF!</v>
      </c>
      <c r="R121" s="72" t="e">
        <f>J121-#REF!</f>
        <v>#REF!</v>
      </c>
      <c r="S121" s="72">
        <v>396263.99</v>
      </c>
    </row>
    <row r="122" spans="1:19" ht="30" x14ac:dyDescent="0.3">
      <c r="A122" s="35" t="s">
        <v>217</v>
      </c>
      <c r="B122" s="36" t="s">
        <v>369</v>
      </c>
      <c r="C122" s="65">
        <v>370000</v>
      </c>
      <c r="D122" s="10" t="s">
        <v>459</v>
      </c>
      <c r="E122" s="79" t="s">
        <v>460</v>
      </c>
      <c r="F122" s="37" t="s">
        <v>218</v>
      </c>
      <c r="G122" s="82">
        <f t="shared" si="7"/>
        <v>0.99756748648648641</v>
      </c>
      <c r="H122" s="83">
        <v>60</v>
      </c>
      <c r="I122" s="72">
        <v>0</v>
      </c>
      <c r="J122" s="72">
        <v>0</v>
      </c>
      <c r="K122" s="72">
        <f t="shared" si="8"/>
        <v>369099.97</v>
      </c>
      <c r="L122" s="72">
        <v>369099.97</v>
      </c>
      <c r="M122" s="72">
        <f t="shared" si="9"/>
        <v>900.03000000002794</v>
      </c>
      <c r="N122" s="72" t="e">
        <f>#REF!-L122</f>
        <v>#REF!</v>
      </c>
      <c r="O122" s="72" t="e">
        <f>#REF!-#REF!</f>
        <v>#REF!</v>
      </c>
      <c r="P122" s="72" t="e">
        <f>#REF!-#REF!</f>
        <v>#REF!</v>
      </c>
      <c r="Q122" s="72" t="e">
        <f>I122-#REF!</f>
        <v>#REF!</v>
      </c>
      <c r="R122" s="72" t="e">
        <f>J122-#REF!</f>
        <v>#REF!</v>
      </c>
      <c r="S122" s="72">
        <v>369099.97</v>
      </c>
    </row>
    <row r="123" spans="1:19" ht="30" x14ac:dyDescent="0.3">
      <c r="A123" s="35" t="s">
        <v>219</v>
      </c>
      <c r="B123" s="36" t="s">
        <v>445</v>
      </c>
      <c r="C123" s="65">
        <v>150000</v>
      </c>
      <c r="D123" s="10" t="s">
        <v>459</v>
      </c>
      <c r="E123" s="79" t="s">
        <v>460</v>
      </c>
      <c r="F123" s="37" t="s">
        <v>220</v>
      </c>
      <c r="G123" s="82">
        <f t="shared" si="7"/>
        <v>0.96596853333333332</v>
      </c>
      <c r="H123" s="83" t="s">
        <v>446</v>
      </c>
      <c r="I123" s="72">
        <v>0</v>
      </c>
      <c r="J123" s="72">
        <v>0</v>
      </c>
      <c r="K123" s="72">
        <f t="shared" si="8"/>
        <v>144895.28</v>
      </c>
      <c r="L123" s="72">
        <v>144895.28</v>
      </c>
      <c r="M123" s="72">
        <f t="shared" si="9"/>
        <v>5104.7200000000012</v>
      </c>
      <c r="N123" s="72" t="e">
        <f>#REF!-L123</f>
        <v>#REF!</v>
      </c>
      <c r="O123" s="72" t="e">
        <f>#REF!-#REF!</f>
        <v>#REF!</v>
      </c>
      <c r="P123" s="72" t="e">
        <f>#REF!-#REF!</f>
        <v>#REF!</v>
      </c>
      <c r="Q123" s="72" t="e">
        <f>I123-#REF!</f>
        <v>#REF!</v>
      </c>
      <c r="R123" s="72" t="e">
        <f>J123-#REF!</f>
        <v>#REF!</v>
      </c>
      <c r="S123" s="72">
        <v>144895.28</v>
      </c>
    </row>
    <row r="124" spans="1:19" x14ac:dyDescent="0.3">
      <c r="A124" s="35" t="s">
        <v>332</v>
      </c>
      <c r="B124" s="36" t="s">
        <v>370</v>
      </c>
      <c r="C124" s="65">
        <v>165000</v>
      </c>
      <c r="D124" s="10" t="s">
        <v>459</v>
      </c>
      <c r="E124" s="79" t="s">
        <v>460</v>
      </c>
      <c r="F124" s="37" t="s">
        <v>218</v>
      </c>
      <c r="G124" s="82">
        <f t="shared" si="7"/>
        <v>0.9786118787878787</v>
      </c>
      <c r="H124" s="83">
        <v>120</v>
      </c>
      <c r="I124" s="72">
        <v>0</v>
      </c>
      <c r="J124" s="72">
        <v>0</v>
      </c>
      <c r="K124" s="72">
        <f t="shared" si="8"/>
        <v>161470.96</v>
      </c>
      <c r="L124" s="72">
        <v>161470.96</v>
      </c>
      <c r="M124" s="72">
        <f t="shared" si="9"/>
        <v>3529.0400000000081</v>
      </c>
      <c r="N124" s="72" t="e">
        <f>#REF!-L124</f>
        <v>#REF!</v>
      </c>
      <c r="O124" s="72" t="e">
        <f>#REF!-#REF!</f>
        <v>#REF!</v>
      </c>
      <c r="P124" s="72" t="e">
        <f>#REF!-#REF!</f>
        <v>#REF!</v>
      </c>
      <c r="Q124" s="72" t="e">
        <f>I124-#REF!</f>
        <v>#REF!</v>
      </c>
      <c r="R124" s="72" t="e">
        <f>J124-#REF!</f>
        <v>#REF!</v>
      </c>
      <c r="S124" s="72">
        <v>161470.96</v>
      </c>
    </row>
    <row r="125" spans="1:19" ht="40.9" customHeight="1" x14ac:dyDescent="0.3">
      <c r="A125" s="35" t="s">
        <v>221</v>
      </c>
      <c r="B125" s="36" t="s">
        <v>371</v>
      </c>
      <c r="C125" s="65">
        <v>300000</v>
      </c>
      <c r="D125" s="10" t="s">
        <v>459</v>
      </c>
      <c r="E125" s="79" t="s">
        <v>460</v>
      </c>
      <c r="F125" s="37" t="s">
        <v>222</v>
      </c>
      <c r="G125" s="82">
        <f t="shared" si="7"/>
        <v>0.9898617999999999</v>
      </c>
      <c r="H125" s="83">
        <v>120</v>
      </c>
      <c r="I125" s="72">
        <v>0</v>
      </c>
      <c r="J125" s="72">
        <v>0</v>
      </c>
      <c r="K125" s="72">
        <f t="shared" si="8"/>
        <v>296958.53999999998</v>
      </c>
      <c r="L125" s="72">
        <v>296958.53999999998</v>
      </c>
      <c r="M125" s="72">
        <f t="shared" si="9"/>
        <v>3041.460000000021</v>
      </c>
      <c r="N125" s="72" t="e">
        <f>#REF!-L125</f>
        <v>#REF!</v>
      </c>
      <c r="O125" s="72" t="e">
        <f>#REF!-#REF!</f>
        <v>#REF!</v>
      </c>
      <c r="P125" s="72" t="e">
        <f>#REF!-#REF!</f>
        <v>#REF!</v>
      </c>
      <c r="Q125" s="72" t="e">
        <f>I125-#REF!</f>
        <v>#REF!</v>
      </c>
      <c r="R125" s="72" t="e">
        <f>J125-#REF!</f>
        <v>#REF!</v>
      </c>
      <c r="S125" s="72">
        <v>296958.53999999998</v>
      </c>
    </row>
    <row r="126" spans="1:19" ht="30" x14ac:dyDescent="0.3">
      <c r="A126" s="35" t="s">
        <v>223</v>
      </c>
      <c r="B126" s="36" t="s">
        <v>224</v>
      </c>
      <c r="C126" s="65">
        <v>50000</v>
      </c>
      <c r="D126" s="10" t="s">
        <v>459</v>
      </c>
      <c r="E126" s="79" t="s">
        <v>460</v>
      </c>
      <c r="F126" s="37" t="s">
        <v>225</v>
      </c>
      <c r="G126" s="82">
        <f t="shared" si="7"/>
        <v>0.98703399999999997</v>
      </c>
      <c r="H126" s="83">
        <v>120</v>
      </c>
      <c r="I126" s="72">
        <v>0</v>
      </c>
      <c r="J126" s="72">
        <v>0</v>
      </c>
      <c r="K126" s="72">
        <f t="shared" si="8"/>
        <v>49351.7</v>
      </c>
      <c r="L126" s="72">
        <v>49351.7</v>
      </c>
      <c r="M126" s="72">
        <f t="shared" si="9"/>
        <v>648.30000000000291</v>
      </c>
      <c r="N126" s="72" t="e">
        <f>#REF!-L126</f>
        <v>#REF!</v>
      </c>
      <c r="O126" s="72" t="e">
        <f>#REF!-#REF!</f>
        <v>#REF!</v>
      </c>
      <c r="P126" s="72" t="e">
        <f>#REF!-#REF!</f>
        <v>#REF!</v>
      </c>
      <c r="Q126" s="72" t="e">
        <f>I126-#REF!</f>
        <v>#REF!</v>
      </c>
      <c r="R126" s="72" t="e">
        <f>J126-#REF!</f>
        <v>#REF!</v>
      </c>
      <c r="S126" s="72">
        <v>49351.7</v>
      </c>
    </row>
    <row r="127" spans="1:19" ht="30" x14ac:dyDescent="0.3">
      <c r="A127" s="35" t="s">
        <v>333</v>
      </c>
      <c r="B127" s="36" t="s">
        <v>372</v>
      </c>
      <c r="C127" s="65">
        <v>150000</v>
      </c>
      <c r="D127" s="10" t="s">
        <v>459</v>
      </c>
      <c r="E127" s="79" t="s">
        <v>460</v>
      </c>
      <c r="F127" s="37" t="s">
        <v>190</v>
      </c>
      <c r="G127" s="82">
        <f t="shared" si="7"/>
        <v>0.89377046666666671</v>
      </c>
      <c r="H127" s="83">
        <v>70</v>
      </c>
      <c r="I127" s="72">
        <v>0</v>
      </c>
      <c r="J127" s="72">
        <v>0</v>
      </c>
      <c r="K127" s="72">
        <f t="shared" si="8"/>
        <v>134065.57</v>
      </c>
      <c r="L127" s="72">
        <v>134065.57</v>
      </c>
      <c r="M127" s="72">
        <f t="shared" si="9"/>
        <v>15934.429999999993</v>
      </c>
      <c r="N127" s="72" t="e">
        <f>#REF!-L127</f>
        <v>#REF!</v>
      </c>
      <c r="O127" s="72" t="e">
        <f>#REF!-#REF!</f>
        <v>#REF!</v>
      </c>
      <c r="P127" s="72" t="e">
        <f>#REF!-#REF!</f>
        <v>#REF!</v>
      </c>
      <c r="Q127" s="72" t="e">
        <f>I127-#REF!</f>
        <v>#REF!</v>
      </c>
      <c r="R127" s="72" t="e">
        <f>J127-#REF!</f>
        <v>#REF!</v>
      </c>
      <c r="S127" s="72">
        <v>134065.57</v>
      </c>
    </row>
    <row r="128" spans="1:19" ht="30" x14ac:dyDescent="0.3">
      <c r="A128" s="35" t="s">
        <v>226</v>
      </c>
      <c r="B128" s="36" t="s">
        <v>373</v>
      </c>
      <c r="C128" s="65">
        <v>390000</v>
      </c>
      <c r="D128" s="10" t="s">
        <v>459</v>
      </c>
      <c r="E128" s="79" t="s">
        <v>460</v>
      </c>
      <c r="F128" s="37" t="s">
        <v>227</v>
      </c>
      <c r="G128" s="82">
        <f t="shared" si="7"/>
        <v>0.99899458974358979</v>
      </c>
      <c r="H128" s="83">
        <v>400</v>
      </c>
      <c r="I128" s="72">
        <v>0</v>
      </c>
      <c r="J128" s="72">
        <v>0</v>
      </c>
      <c r="K128" s="72">
        <f t="shared" si="8"/>
        <v>389607.89</v>
      </c>
      <c r="L128" s="72">
        <v>389607.89</v>
      </c>
      <c r="M128" s="72">
        <f t="shared" si="9"/>
        <v>392.10999999998603</v>
      </c>
      <c r="N128" s="72" t="e">
        <f>#REF!-L128</f>
        <v>#REF!</v>
      </c>
      <c r="O128" s="72" t="e">
        <f>#REF!-#REF!</f>
        <v>#REF!</v>
      </c>
      <c r="P128" s="72" t="e">
        <f>#REF!-#REF!</f>
        <v>#REF!</v>
      </c>
      <c r="Q128" s="72" t="e">
        <f>I128-#REF!</f>
        <v>#REF!</v>
      </c>
      <c r="R128" s="72" t="e">
        <f>J128-#REF!</f>
        <v>#REF!</v>
      </c>
      <c r="S128" s="72">
        <v>389607.89</v>
      </c>
    </row>
    <row r="129" spans="1:19" ht="30" x14ac:dyDescent="0.3">
      <c r="A129" s="35" t="s">
        <v>228</v>
      </c>
      <c r="B129" s="36" t="s">
        <v>229</v>
      </c>
      <c r="C129" s="65">
        <v>250000</v>
      </c>
      <c r="D129" s="10" t="s">
        <v>459</v>
      </c>
      <c r="E129" s="79" t="s">
        <v>460</v>
      </c>
      <c r="F129" s="37" t="s">
        <v>69</v>
      </c>
      <c r="G129" s="82">
        <f t="shared" si="7"/>
        <v>0.13120000000000001</v>
      </c>
      <c r="H129" s="83">
        <v>250</v>
      </c>
      <c r="I129" s="72">
        <v>0</v>
      </c>
      <c r="J129" s="72">
        <v>0</v>
      </c>
      <c r="K129" s="72">
        <f t="shared" si="8"/>
        <v>32800</v>
      </c>
      <c r="L129" s="72">
        <v>32800</v>
      </c>
      <c r="M129" s="72">
        <f t="shared" si="9"/>
        <v>217200</v>
      </c>
      <c r="N129" s="72" t="e">
        <f>#REF!-L129</f>
        <v>#REF!</v>
      </c>
      <c r="O129" s="72" t="e">
        <f>#REF!-#REF!</f>
        <v>#REF!</v>
      </c>
      <c r="P129" s="72" t="e">
        <f>#REF!-#REF!</f>
        <v>#REF!</v>
      </c>
      <c r="Q129" s="72" t="e">
        <f>I129-#REF!</f>
        <v>#REF!</v>
      </c>
      <c r="R129" s="72" t="e">
        <f>J129-#REF!</f>
        <v>#REF!</v>
      </c>
      <c r="S129" s="72">
        <v>32800</v>
      </c>
    </row>
    <row r="130" spans="1:19" x14ac:dyDescent="0.3">
      <c r="A130" s="35" t="s">
        <v>334</v>
      </c>
      <c r="B130" s="36" t="s">
        <v>374</v>
      </c>
      <c r="C130" s="65">
        <v>90000</v>
      </c>
      <c r="D130" s="10" t="s">
        <v>459</v>
      </c>
      <c r="E130" s="79" t="s">
        <v>460</v>
      </c>
      <c r="F130" s="37" t="s">
        <v>75</v>
      </c>
      <c r="G130" s="82">
        <f t="shared" si="7"/>
        <v>0.86435277777777775</v>
      </c>
      <c r="H130" s="83">
        <v>120</v>
      </c>
      <c r="I130" s="72">
        <v>0</v>
      </c>
      <c r="J130" s="72">
        <v>0</v>
      </c>
      <c r="K130" s="72">
        <f t="shared" si="8"/>
        <v>77791.75</v>
      </c>
      <c r="L130" s="72">
        <v>77791.75</v>
      </c>
      <c r="M130" s="72">
        <f t="shared" si="9"/>
        <v>12208.25</v>
      </c>
      <c r="N130" s="72" t="e">
        <f>#REF!-L130</f>
        <v>#REF!</v>
      </c>
      <c r="O130" s="72" t="e">
        <f>#REF!-#REF!</f>
        <v>#REF!</v>
      </c>
      <c r="P130" s="72" t="e">
        <f>#REF!-#REF!</f>
        <v>#REF!</v>
      </c>
      <c r="Q130" s="72" t="e">
        <f>I130-#REF!</f>
        <v>#REF!</v>
      </c>
      <c r="R130" s="72" t="e">
        <f>J130-#REF!</f>
        <v>#REF!</v>
      </c>
      <c r="S130" s="72">
        <v>77791.75</v>
      </c>
    </row>
    <row r="131" spans="1:19" ht="30" x14ac:dyDescent="0.3">
      <c r="A131" s="35" t="s">
        <v>335</v>
      </c>
      <c r="B131" s="36" t="s">
        <v>375</v>
      </c>
      <c r="C131" s="65">
        <v>370000</v>
      </c>
      <c r="D131" s="10" t="s">
        <v>459</v>
      </c>
      <c r="E131" s="79" t="s">
        <v>460</v>
      </c>
      <c r="F131" s="37" t="s">
        <v>432</v>
      </c>
      <c r="G131" s="82">
        <f t="shared" si="7"/>
        <v>0.99916862162162168</v>
      </c>
      <c r="H131" s="83">
        <v>60</v>
      </c>
      <c r="I131" s="72">
        <v>0</v>
      </c>
      <c r="J131" s="72">
        <v>0</v>
      </c>
      <c r="K131" s="72">
        <f t="shared" si="8"/>
        <v>369692.39</v>
      </c>
      <c r="L131" s="72">
        <v>369692.39</v>
      </c>
      <c r="M131" s="72">
        <f t="shared" si="9"/>
        <v>307.60999999998603</v>
      </c>
      <c r="N131" s="72" t="e">
        <f>#REF!-L131</f>
        <v>#REF!</v>
      </c>
      <c r="O131" s="72" t="e">
        <f>#REF!-#REF!</f>
        <v>#REF!</v>
      </c>
      <c r="P131" s="72" t="e">
        <f>#REF!-#REF!</f>
        <v>#REF!</v>
      </c>
      <c r="Q131" s="72" t="e">
        <f>I131-#REF!</f>
        <v>#REF!</v>
      </c>
      <c r="R131" s="72" t="e">
        <f>J131-#REF!</f>
        <v>#REF!</v>
      </c>
      <c r="S131" s="72">
        <v>369692.39</v>
      </c>
    </row>
    <row r="132" spans="1:19" ht="45" customHeight="1" x14ac:dyDescent="0.3">
      <c r="A132" s="35" t="s">
        <v>336</v>
      </c>
      <c r="B132" s="36" t="s">
        <v>376</v>
      </c>
      <c r="C132" s="65">
        <v>300000</v>
      </c>
      <c r="D132" s="10" t="s">
        <v>459</v>
      </c>
      <c r="E132" s="79" t="s">
        <v>460</v>
      </c>
      <c r="F132" s="37" t="s">
        <v>433</v>
      </c>
      <c r="G132" s="82">
        <f t="shared" si="7"/>
        <v>0.75823229999999997</v>
      </c>
      <c r="H132" s="83">
        <v>120</v>
      </c>
      <c r="I132" s="72">
        <v>0</v>
      </c>
      <c r="J132" s="72">
        <v>0</v>
      </c>
      <c r="K132" s="72">
        <f t="shared" si="8"/>
        <v>227469.69</v>
      </c>
      <c r="L132" s="72">
        <v>227469.69</v>
      </c>
      <c r="M132" s="72">
        <f t="shared" si="9"/>
        <v>72530.31</v>
      </c>
      <c r="N132" s="72" t="e">
        <f>#REF!-L132</f>
        <v>#REF!</v>
      </c>
      <c r="O132" s="72" t="e">
        <f>#REF!-#REF!</f>
        <v>#REF!</v>
      </c>
      <c r="P132" s="72" t="e">
        <f>#REF!-#REF!</f>
        <v>#REF!</v>
      </c>
      <c r="Q132" s="72" t="e">
        <f>I132-#REF!</f>
        <v>#REF!</v>
      </c>
      <c r="R132" s="72" t="e">
        <f>J132-#REF!</f>
        <v>#REF!</v>
      </c>
      <c r="S132" s="72">
        <v>227469.69</v>
      </c>
    </row>
    <row r="133" spans="1:19" ht="30" x14ac:dyDescent="0.3">
      <c r="A133" s="35" t="s">
        <v>231</v>
      </c>
      <c r="B133" s="36" t="s">
        <v>232</v>
      </c>
      <c r="C133" s="65">
        <v>900000</v>
      </c>
      <c r="D133" s="10" t="s">
        <v>459</v>
      </c>
      <c r="E133" s="79" t="s">
        <v>460</v>
      </c>
      <c r="F133" s="37" t="s">
        <v>233</v>
      </c>
      <c r="G133" s="82">
        <f t="shared" si="7"/>
        <v>0.99976541111111106</v>
      </c>
      <c r="H133" s="83">
        <v>200</v>
      </c>
      <c r="I133" s="72">
        <v>0</v>
      </c>
      <c r="J133" s="72">
        <v>0</v>
      </c>
      <c r="K133" s="72">
        <f t="shared" si="8"/>
        <v>899788.87</v>
      </c>
      <c r="L133" s="72">
        <v>899788.87</v>
      </c>
      <c r="M133" s="72">
        <f t="shared" si="9"/>
        <v>211.13000000000466</v>
      </c>
      <c r="N133" s="72" t="e">
        <f>#REF!-L133</f>
        <v>#REF!</v>
      </c>
      <c r="O133" s="72" t="e">
        <f>#REF!-#REF!</f>
        <v>#REF!</v>
      </c>
      <c r="P133" s="72" t="e">
        <f>#REF!-#REF!</f>
        <v>#REF!</v>
      </c>
      <c r="Q133" s="72" t="e">
        <f>I133-#REF!</f>
        <v>#REF!</v>
      </c>
      <c r="R133" s="72" t="e">
        <f>J133-#REF!</f>
        <v>#REF!</v>
      </c>
      <c r="S133" s="72">
        <v>899788.87</v>
      </c>
    </row>
    <row r="134" spans="1:19" ht="30" x14ac:dyDescent="0.3">
      <c r="A134" s="35" t="s">
        <v>234</v>
      </c>
      <c r="B134" s="36" t="s">
        <v>235</v>
      </c>
      <c r="C134" s="65">
        <v>370000</v>
      </c>
      <c r="D134" s="10" t="s">
        <v>459</v>
      </c>
      <c r="E134" s="79" t="s">
        <v>460</v>
      </c>
      <c r="F134" s="37" t="s">
        <v>236</v>
      </c>
      <c r="G134" s="82">
        <f t="shared" si="7"/>
        <v>0.99882748648648645</v>
      </c>
      <c r="H134" s="83">
        <v>35</v>
      </c>
      <c r="I134" s="72">
        <v>0</v>
      </c>
      <c r="J134" s="72">
        <v>0</v>
      </c>
      <c r="K134" s="72">
        <f t="shared" si="8"/>
        <v>369566.17</v>
      </c>
      <c r="L134" s="72">
        <v>369566.17</v>
      </c>
      <c r="M134" s="72">
        <f t="shared" si="9"/>
        <v>433.8300000000163</v>
      </c>
      <c r="N134" s="72" t="e">
        <f>#REF!-L134</f>
        <v>#REF!</v>
      </c>
      <c r="O134" s="72" t="e">
        <f>#REF!-#REF!</f>
        <v>#REF!</v>
      </c>
      <c r="P134" s="72" t="e">
        <f>#REF!-#REF!</f>
        <v>#REF!</v>
      </c>
      <c r="Q134" s="72" t="e">
        <f>I134-#REF!</f>
        <v>#REF!</v>
      </c>
      <c r="R134" s="72" t="e">
        <f>J134-#REF!</f>
        <v>#REF!</v>
      </c>
      <c r="S134" s="72">
        <v>369566.17</v>
      </c>
    </row>
    <row r="135" spans="1:19" ht="30" x14ac:dyDescent="0.3">
      <c r="A135" s="35" t="s">
        <v>237</v>
      </c>
      <c r="B135" s="36" t="s">
        <v>238</v>
      </c>
      <c r="C135" s="65">
        <v>136000</v>
      </c>
      <c r="D135" s="10" t="s">
        <v>459</v>
      </c>
      <c r="E135" s="79" t="s">
        <v>460</v>
      </c>
      <c r="F135" s="37" t="s">
        <v>239</v>
      </c>
      <c r="G135" s="86">
        <f t="shared" si="7"/>
        <v>0</v>
      </c>
      <c r="H135" s="83">
        <v>260</v>
      </c>
      <c r="I135" s="72">
        <v>0</v>
      </c>
      <c r="J135" s="72">
        <v>0</v>
      </c>
      <c r="K135" s="72">
        <f t="shared" si="8"/>
        <v>0</v>
      </c>
      <c r="L135" s="72">
        <v>0</v>
      </c>
      <c r="M135" s="72">
        <f t="shared" si="9"/>
        <v>136000</v>
      </c>
      <c r="N135" s="72" t="e">
        <f>#REF!-L135</f>
        <v>#REF!</v>
      </c>
      <c r="O135" s="72" t="e">
        <f>#REF!-#REF!</f>
        <v>#REF!</v>
      </c>
      <c r="P135" s="72" t="e">
        <f>#REF!-#REF!</f>
        <v>#REF!</v>
      </c>
      <c r="Q135" s="72" t="e">
        <f>I135-#REF!</f>
        <v>#REF!</v>
      </c>
      <c r="R135" s="72" t="e">
        <f>J135-#REF!</f>
        <v>#REF!</v>
      </c>
      <c r="S135" s="72">
        <v>0</v>
      </c>
    </row>
    <row r="136" spans="1:19" x14ac:dyDescent="0.3">
      <c r="A136" s="35" t="s">
        <v>240</v>
      </c>
      <c r="B136" s="36" t="s">
        <v>241</v>
      </c>
      <c r="C136" s="65">
        <v>370000</v>
      </c>
      <c r="D136" s="10" t="s">
        <v>459</v>
      </c>
      <c r="E136" s="79" t="s">
        <v>460</v>
      </c>
      <c r="F136" s="37" t="s">
        <v>242</v>
      </c>
      <c r="G136" s="82">
        <f t="shared" si="7"/>
        <v>0.99880821621621618</v>
      </c>
      <c r="H136" s="83">
        <v>35</v>
      </c>
      <c r="I136" s="72">
        <v>0</v>
      </c>
      <c r="J136" s="72">
        <v>0</v>
      </c>
      <c r="K136" s="72">
        <f t="shared" si="8"/>
        <v>369559.03999999998</v>
      </c>
      <c r="L136" s="72">
        <v>369559.03999999998</v>
      </c>
      <c r="M136" s="72">
        <f t="shared" si="9"/>
        <v>440.96000000002095</v>
      </c>
      <c r="N136" s="72" t="e">
        <f>#REF!-L136</f>
        <v>#REF!</v>
      </c>
      <c r="O136" s="72" t="e">
        <f>#REF!-#REF!</f>
        <v>#REF!</v>
      </c>
      <c r="P136" s="72" t="e">
        <f>#REF!-#REF!</f>
        <v>#REF!</v>
      </c>
      <c r="Q136" s="72" t="e">
        <f>I136-#REF!</f>
        <v>#REF!</v>
      </c>
      <c r="R136" s="72" t="e">
        <f>J136-#REF!</f>
        <v>#REF!</v>
      </c>
      <c r="S136" s="72">
        <v>369559.03999999998</v>
      </c>
    </row>
    <row r="137" spans="1:19" ht="30" x14ac:dyDescent="0.3">
      <c r="A137" s="35" t="s">
        <v>243</v>
      </c>
      <c r="B137" s="36" t="s">
        <v>244</v>
      </c>
      <c r="C137" s="65">
        <v>370000</v>
      </c>
      <c r="D137" s="10" t="s">
        <v>459</v>
      </c>
      <c r="E137" s="79" t="s">
        <v>460</v>
      </c>
      <c r="F137" s="37" t="s">
        <v>245</v>
      </c>
      <c r="G137" s="82">
        <f t="shared" si="7"/>
        <v>0.99925694594594594</v>
      </c>
      <c r="H137" s="83">
        <v>35</v>
      </c>
      <c r="I137" s="72">
        <v>0</v>
      </c>
      <c r="J137" s="72">
        <v>0</v>
      </c>
      <c r="K137" s="72">
        <f t="shared" si="8"/>
        <v>369725.07</v>
      </c>
      <c r="L137" s="72">
        <v>369725.07</v>
      </c>
      <c r="M137" s="72">
        <f t="shared" si="9"/>
        <v>274.92999999999302</v>
      </c>
      <c r="N137" s="72" t="e">
        <f>#REF!-L137</f>
        <v>#REF!</v>
      </c>
      <c r="O137" s="72" t="e">
        <f>#REF!-#REF!</f>
        <v>#REF!</v>
      </c>
      <c r="P137" s="72" t="e">
        <f>#REF!-#REF!</f>
        <v>#REF!</v>
      </c>
      <c r="Q137" s="72" t="e">
        <f>I137-#REF!</f>
        <v>#REF!</v>
      </c>
      <c r="R137" s="72" t="e">
        <f>J137-#REF!</f>
        <v>#REF!</v>
      </c>
      <c r="S137" s="72">
        <v>369725.07</v>
      </c>
    </row>
    <row r="138" spans="1:19" ht="30" x14ac:dyDescent="0.3">
      <c r="A138" s="35" t="s">
        <v>246</v>
      </c>
      <c r="B138" s="36" t="s">
        <v>377</v>
      </c>
      <c r="C138" s="65">
        <v>900000</v>
      </c>
      <c r="D138" s="10" t="s">
        <v>459</v>
      </c>
      <c r="E138" s="79" t="s">
        <v>460</v>
      </c>
      <c r="F138" s="37" t="s">
        <v>247</v>
      </c>
      <c r="G138" s="82">
        <f t="shared" si="7"/>
        <v>0.99958245555555547</v>
      </c>
      <c r="H138" s="83">
        <v>300</v>
      </c>
      <c r="I138" s="72">
        <v>0</v>
      </c>
      <c r="J138" s="72">
        <v>0</v>
      </c>
      <c r="K138" s="72">
        <f t="shared" ref="K138:K169" si="10">SUM(L138:L138)</f>
        <v>899624.21</v>
      </c>
      <c r="L138" s="72">
        <v>899624.21</v>
      </c>
      <c r="M138" s="72">
        <f t="shared" ref="M138:M169" si="11">C138-K138</f>
        <v>375.79000000003725</v>
      </c>
      <c r="N138" s="72" t="e">
        <f>#REF!-L138</f>
        <v>#REF!</v>
      </c>
      <c r="O138" s="72" t="e">
        <f>#REF!-#REF!</f>
        <v>#REF!</v>
      </c>
      <c r="P138" s="72" t="e">
        <f>#REF!-#REF!</f>
        <v>#REF!</v>
      </c>
      <c r="Q138" s="72" t="e">
        <f>I138-#REF!</f>
        <v>#REF!</v>
      </c>
      <c r="R138" s="72" t="e">
        <f>J138-#REF!</f>
        <v>#REF!</v>
      </c>
      <c r="S138" s="72">
        <v>899624.21</v>
      </c>
    </row>
    <row r="139" spans="1:19" x14ac:dyDescent="0.3">
      <c r="A139" s="35" t="s">
        <v>248</v>
      </c>
      <c r="B139" s="36" t="s">
        <v>249</v>
      </c>
      <c r="C139" s="65">
        <v>350000</v>
      </c>
      <c r="D139" s="10" t="s">
        <v>459</v>
      </c>
      <c r="E139" s="79" t="s">
        <v>460</v>
      </c>
      <c r="F139" s="37" t="s">
        <v>250</v>
      </c>
      <c r="G139" s="82">
        <f t="shared" ref="G139:G175" si="12">+L139/C139</f>
        <v>8.8571428571428565E-2</v>
      </c>
      <c r="H139" s="83">
        <v>60</v>
      </c>
      <c r="I139" s="72">
        <v>0</v>
      </c>
      <c r="J139" s="72">
        <v>0</v>
      </c>
      <c r="K139" s="72">
        <f t="shared" si="10"/>
        <v>31000</v>
      </c>
      <c r="L139" s="72">
        <v>31000</v>
      </c>
      <c r="M139" s="72">
        <f t="shared" si="11"/>
        <v>319000</v>
      </c>
      <c r="N139" s="72" t="e">
        <f>#REF!-L139</f>
        <v>#REF!</v>
      </c>
      <c r="O139" s="72" t="e">
        <f>#REF!-#REF!</f>
        <v>#REF!</v>
      </c>
      <c r="P139" s="72" t="e">
        <f>#REF!-#REF!</f>
        <v>#REF!</v>
      </c>
      <c r="Q139" s="72" t="e">
        <f>I139-#REF!</f>
        <v>#REF!</v>
      </c>
      <c r="R139" s="72" t="e">
        <f>J139-#REF!</f>
        <v>#REF!</v>
      </c>
      <c r="S139" s="72">
        <v>31000</v>
      </c>
    </row>
    <row r="140" spans="1:19" x14ac:dyDescent="0.3">
      <c r="A140" s="35" t="s">
        <v>251</v>
      </c>
      <c r="B140" s="36" t="s">
        <v>252</v>
      </c>
      <c r="C140" s="65">
        <v>370000</v>
      </c>
      <c r="D140" s="10" t="s">
        <v>459</v>
      </c>
      <c r="E140" s="79" t="s">
        <v>460</v>
      </c>
      <c r="F140" s="37" t="s">
        <v>87</v>
      </c>
      <c r="G140" s="82">
        <f t="shared" si="12"/>
        <v>0.99882748648648645</v>
      </c>
      <c r="H140" s="83">
        <v>70</v>
      </c>
      <c r="I140" s="72">
        <v>0</v>
      </c>
      <c r="J140" s="72">
        <v>0</v>
      </c>
      <c r="K140" s="72">
        <f t="shared" si="10"/>
        <v>369566.17</v>
      </c>
      <c r="L140" s="72">
        <v>369566.17</v>
      </c>
      <c r="M140" s="72">
        <f t="shared" si="11"/>
        <v>433.8300000000163</v>
      </c>
      <c r="N140" s="72" t="e">
        <f>#REF!-L140</f>
        <v>#REF!</v>
      </c>
      <c r="O140" s="72" t="e">
        <f>#REF!-#REF!</f>
        <v>#REF!</v>
      </c>
      <c r="P140" s="72" t="e">
        <f>#REF!-#REF!</f>
        <v>#REF!</v>
      </c>
      <c r="Q140" s="72" t="e">
        <f>I140-#REF!</f>
        <v>#REF!</v>
      </c>
      <c r="R140" s="72" t="e">
        <f>J140-#REF!</f>
        <v>#REF!</v>
      </c>
      <c r="S140" s="72">
        <v>369566.17</v>
      </c>
    </row>
    <row r="141" spans="1:19" ht="30" x14ac:dyDescent="0.3">
      <c r="A141" s="35" t="s">
        <v>253</v>
      </c>
      <c r="B141" s="36" t="s">
        <v>254</v>
      </c>
      <c r="C141" s="65">
        <v>250000</v>
      </c>
      <c r="D141" s="10" t="s">
        <v>459</v>
      </c>
      <c r="E141" s="79" t="s">
        <v>460</v>
      </c>
      <c r="F141" s="37" t="s">
        <v>176</v>
      </c>
      <c r="G141" s="82">
        <f t="shared" si="12"/>
        <v>0.84637311999999998</v>
      </c>
      <c r="H141" s="83">
        <v>120</v>
      </c>
      <c r="I141" s="72">
        <v>0</v>
      </c>
      <c r="J141" s="72">
        <v>0</v>
      </c>
      <c r="K141" s="72">
        <f t="shared" si="10"/>
        <v>211593.28</v>
      </c>
      <c r="L141" s="72">
        <v>211593.28</v>
      </c>
      <c r="M141" s="72">
        <f t="shared" si="11"/>
        <v>38406.720000000001</v>
      </c>
      <c r="N141" s="72" t="e">
        <f>#REF!-L141</f>
        <v>#REF!</v>
      </c>
      <c r="O141" s="72" t="e">
        <f>#REF!-#REF!</f>
        <v>#REF!</v>
      </c>
      <c r="P141" s="72" t="e">
        <f>#REF!-#REF!</f>
        <v>#REF!</v>
      </c>
      <c r="Q141" s="72" t="e">
        <f>I141-#REF!</f>
        <v>#REF!</v>
      </c>
      <c r="R141" s="72" t="e">
        <f>J141-#REF!</f>
        <v>#REF!</v>
      </c>
      <c r="S141" s="72">
        <v>211593.28</v>
      </c>
    </row>
    <row r="142" spans="1:19" ht="30" x14ac:dyDescent="0.3">
      <c r="A142" s="35" t="s">
        <v>255</v>
      </c>
      <c r="B142" s="36" t="s">
        <v>378</v>
      </c>
      <c r="C142" s="65">
        <v>68000</v>
      </c>
      <c r="D142" s="10" t="s">
        <v>459</v>
      </c>
      <c r="E142" s="79" t="s">
        <v>460</v>
      </c>
      <c r="F142" s="37" t="s">
        <v>256</v>
      </c>
      <c r="G142" s="86">
        <f t="shared" si="12"/>
        <v>0</v>
      </c>
      <c r="H142" s="83">
        <v>100</v>
      </c>
      <c r="I142" s="72">
        <v>0</v>
      </c>
      <c r="J142" s="72">
        <v>0</v>
      </c>
      <c r="K142" s="72">
        <f t="shared" si="10"/>
        <v>0</v>
      </c>
      <c r="L142" s="72">
        <v>0</v>
      </c>
      <c r="M142" s="72">
        <f t="shared" si="11"/>
        <v>68000</v>
      </c>
      <c r="N142" s="72" t="e">
        <f>#REF!-L142</f>
        <v>#REF!</v>
      </c>
      <c r="O142" s="72" t="e">
        <f>#REF!-#REF!</f>
        <v>#REF!</v>
      </c>
      <c r="P142" s="72" t="e">
        <f>#REF!-#REF!</f>
        <v>#REF!</v>
      </c>
      <c r="Q142" s="72" t="e">
        <f>I142-#REF!</f>
        <v>#REF!</v>
      </c>
      <c r="R142" s="72" t="e">
        <f>J142-#REF!</f>
        <v>#REF!</v>
      </c>
      <c r="S142" s="72">
        <v>0</v>
      </c>
    </row>
    <row r="143" spans="1:19" ht="30" x14ac:dyDescent="0.3">
      <c r="A143" s="35" t="s">
        <v>257</v>
      </c>
      <c r="B143" s="36" t="s">
        <v>378</v>
      </c>
      <c r="C143" s="65">
        <v>85000</v>
      </c>
      <c r="D143" s="10" t="s">
        <v>459</v>
      </c>
      <c r="E143" s="79" t="s">
        <v>460</v>
      </c>
      <c r="F143" s="37" t="s">
        <v>258</v>
      </c>
      <c r="G143" s="86">
        <f t="shared" si="12"/>
        <v>0</v>
      </c>
      <c r="H143" s="83">
        <v>100</v>
      </c>
      <c r="I143" s="72">
        <v>0</v>
      </c>
      <c r="J143" s="72">
        <v>0</v>
      </c>
      <c r="K143" s="72">
        <f t="shared" si="10"/>
        <v>0</v>
      </c>
      <c r="L143" s="72">
        <v>0</v>
      </c>
      <c r="M143" s="72">
        <f t="shared" si="11"/>
        <v>85000</v>
      </c>
      <c r="N143" s="72" t="e">
        <f>#REF!-L143</f>
        <v>#REF!</v>
      </c>
      <c r="O143" s="72" t="e">
        <f>#REF!-#REF!</f>
        <v>#REF!</v>
      </c>
      <c r="P143" s="72" t="e">
        <f>#REF!-#REF!</f>
        <v>#REF!</v>
      </c>
      <c r="Q143" s="72" t="e">
        <f>I143-#REF!</f>
        <v>#REF!</v>
      </c>
      <c r="R143" s="72" t="e">
        <f>J143-#REF!</f>
        <v>#REF!</v>
      </c>
      <c r="S143" s="72">
        <v>0</v>
      </c>
    </row>
    <row r="144" spans="1:19" ht="30" x14ac:dyDescent="0.3">
      <c r="A144" s="35" t="s">
        <v>259</v>
      </c>
      <c r="B144" s="36" t="s">
        <v>379</v>
      </c>
      <c r="C144" s="65">
        <v>551333.96400000004</v>
      </c>
      <c r="D144" s="10" t="s">
        <v>459</v>
      </c>
      <c r="E144" s="79" t="s">
        <v>460</v>
      </c>
      <c r="F144" s="37" t="s">
        <v>434</v>
      </c>
      <c r="G144" s="82">
        <f t="shared" si="12"/>
        <v>0.9999997206774659</v>
      </c>
      <c r="H144" s="83">
        <v>250</v>
      </c>
      <c r="I144" s="72">
        <v>0</v>
      </c>
      <c r="J144" s="72">
        <v>0</v>
      </c>
      <c r="K144" s="72">
        <f t="shared" si="10"/>
        <v>551333.81000000006</v>
      </c>
      <c r="L144" s="72">
        <v>551333.81000000006</v>
      </c>
      <c r="M144" s="72">
        <f t="shared" si="11"/>
        <v>0.15399999998044223</v>
      </c>
      <c r="N144" s="72" t="e">
        <f>#REF!-L144</f>
        <v>#REF!</v>
      </c>
      <c r="O144" s="72" t="e">
        <f>#REF!-#REF!</f>
        <v>#REF!</v>
      </c>
      <c r="P144" s="72" t="e">
        <f>#REF!-#REF!</f>
        <v>#REF!</v>
      </c>
      <c r="Q144" s="72" t="e">
        <f>I144-#REF!</f>
        <v>#REF!</v>
      </c>
      <c r="R144" s="72" t="e">
        <f>J144-#REF!</f>
        <v>#REF!</v>
      </c>
      <c r="S144" s="72">
        <v>551333.81000000006</v>
      </c>
    </row>
    <row r="145" spans="1:19" ht="30" x14ac:dyDescent="0.3">
      <c r="A145" s="35" t="s">
        <v>260</v>
      </c>
      <c r="B145" s="36" t="s">
        <v>378</v>
      </c>
      <c r="C145" s="65">
        <v>85000</v>
      </c>
      <c r="D145" s="10" t="s">
        <v>459</v>
      </c>
      <c r="E145" s="79" t="s">
        <v>460</v>
      </c>
      <c r="F145" s="37" t="s">
        <v>261</v>
      </c>
      <c r="G145" s="86">
        <f t="shared" si="12"/>
        <v>0</v>
      </c>
      <c r="H145" s="83">
        <v>100</v>
      </c>
      <c r="I145" s="72">
        <v>0</v>
      </c>
      <c r="J145" s="72">
        <v>0</v>
      </c>
      <c r="K145" s="72">
        <f t="shared" si="10"/>
        <v>0</v>
      </c>
      <c r="L145" s="72">
        <v>0</v>
      </c>
      <c r="M145" s="72">
        <f t="shared" si="11"/>
        <v>85000</v>
      </c>
      <c r="N145" s="72" t="e">
        <f>#REF!-L145</f>
        <v>#REF!</v>
      </c>
      <c r="O145" s="72" t="e">
        <f>#REF!-#REF!</f>
        <v>#REF!</v>
      </c>
      <c r="P145" s="72" t="e">
        <f>#REF!-#REF!</f>
        <v>#REF!</v>
      </c>
      <c r="Q145" s="72" t="e">
        <f>I145-#REF!</f>
        <v>#REF!</v>
      </c>
      <c r="R145" s="72" t="e">
        <f>J145-#REF!</f>
        <v>#REF!</v>
      </c>
      <c r="S145" s="72">
        <v>0</v>
      </c>
    </row>
    <row r="146" spans="1:19" ht="30" x14ac:dyDescent="0.3">
      <c r="A146" s="35" t="s">
        <v>337</v>
      </c>
      <c r="B146" s="36" t="s">
        <v>380</v>
      </c>
      <c r="C146" s="65">
        <v>110226.82</v>
      </c>
      <c r="D146" s="10" t="s">
        <v>459</v>
      </c>
      <c r="E146" s="79" t="s">
        <v>460</v>
      </c>
      <c r="F146" s="37" t="s">
        <v>435</v>
      </c>
      <c r="G146" s="82">
        <f t="shared" si="12"/>
        <v>0.99888030880324763</v>
      </c>
      <c r="H146" s="83">
        <v>250</v>
      </c>
      <c r="I146" s="72">
        <v>0</v>
      </c>
      <c r="J146" s="72">
        <v>0</v>
      </c>
      <c r="K146" s="72">
        <f t="shared" si="10"/>
        <v>110103.4</v>
      </c>
      <c r="L146" s="72">
        <v>110103.4</v>
      </c>
      <c r="M146" s="72">
        <f t="shared" si="11"/>
        <v>123.42000000001281</v>
      </c>
      <c r="N146" s="72" t="e">
        <f>#REF!-L146</f>
        <v>#REF!</v>
      </c>
      <c r="O146" s="72" t="e">
        <f>#REF!-#REF!</f>
        <v>#REF!</v>
      </c>
      <c r="P146" s="72" t="e">
        <f>#REF!-#REF!</f>
        <v>#REF!</v>
      </c>
      <c r="Q146" s="72" t="e">
        <f>I146-#REF!</f>
        <v>#REF!</v>
      </c>
      <c r="R146" s="72" t="e">
        <f>J146-#REF!</f>
        <v>#REF!</v>
      </c>
      <c r="S146" s="72">
        <v>110103.4</v>
      </c>
    </row>
    <row r="147" spans="1:19" x14ac:dyDescent="0.3">
      <c r="A147" s="35" t="s">
        <v>262</v>
      </c>
      <c r="B147" s="36" t="s">
        <v>263</v>
      </c>
      <c r="C147" s="65">
        <v>300000</v>
      </c>
      <c r="D147" s="10" t="s">
        <v>459</v>
      </c>
      <c r="E147" s="79" t="s">
        <v>460</v>
      </c>
      <c r="F147" s="37" t="s">
        <v>180</v>
      </c>
      <c r="G147" s="82">
        <f t="shared" si="12"/>
        <v>0.99265166666666671</v>
      </c>
      <c r="H147" s="83">
        <v>250</v>
      </c>
      <c r="I147" s="72">
        <v>0</v>
      </c>
      <c r="J147" s="72">
        <v>0</v>
      </c>
      <c r="K147" s="72">
        <f t="shared" si="10"/>
        <v>297795.5</v>
      </c>
      <c r="L147" s="72">
        <v>297795.5</v>
      </c>
      <c r="M147" s="72">
        <f t="shared" si="11"/>
        <v>2204.5</v>
      </c>
      <c r="N147" s="72" t="e">
        <f>#REF!-L147</f>
        <v>#REF!</v>
      </c>
      <c r="O147" s="72" t="e">
        <f>#REF!-#REF!</f>
        <v>#REF!</v>
      </c>
      <c r="P147" s="72" t="e">
        <f>#REF!-#REF!</f>
        <v>#REF!</v>
      </c>
      <c r="Q147" s="72" t="e">
        <f>I147-#REF!</f>
        <v>#REF!</v>
      </c>
      <c r="R147" s="72" t="e">
        <f>J147-#REF!</f>
        <v>#REF!</v>
      </c>
      <c r="S147" s="72">
        <v>297795.5</v>
      </c>
    </row>
    <row r="148" spans="1:19" ht="30" x14ac:dyDescent="0.3">
      <c r="A148" s="35" t="s">
        <v>264</v>
      </c>
      <c r="B148" s="36" t="s">
        <v>265</v>
      </c>
      <c r="C148" s="65">
        <v>500000</v>
      </c>
      <c r="D148" s="10" t="s">
        <v>459</v>
      </c>
      <c r="E148" s="79" t="s">
        <v>460</v>
      </c>
      <c r="F148" s="37" t="s">
        <v>436</v>
      </c>
      <c r="G148" s="82">
        <f t="shared" si="12"/>
        <v>0.99899519999999997</v>
      </c>
      <c r="H148" s="83">
        <v>250</v>
      </c>
      <c r="I148" s="72">
        <v>0</v>
      </c>
      <c r="J148" s="72">
        <v>0</v>
      </c>
      <c r="K148" s="72">
        <f t="shared" si="10"/>
        <v>499497.6</v>
      </c>
      <c r="L148" s="72">
        <v>499497.6</v>
      </c>
      <c r="M148" s="72">
        <f t="shared" si="11"/>
        <v>502.40000000002328</v>
      </c>
      <c r="N148" s="72" t="e">
        <f>#REF!-L148</f>
        <v>#REF!</v>
      </c>
      <c r="O148" s="72" t="e">
        <f>#REF!-#REF!</f>
        <v>#REF!</v>
      </c>
      <c r="P148" s="72" t="e">
        <f>#REF!-#REF!</f>
        <v>#REF!</v>
      </c>
      <c r="Q148" s="72" t="e">
        <f>I148-#REF!</f>
        <v>#REF!</v>
      </c>
      <c r="R148" s="72" t="e">
        <f>J148-#REF!</f>
        <v>#REF!</v>
      </c>
      <c r="S148" s="72">
        <v>499497.6</v>
      </c>
    </row>
    <row r="149" spans="1:19" ht="30" x14ac:dyDescent="0.3">
      <c r="A149" s="35" t="s">
        <v>266</v>
      </c>
      <c r="B149" s="36" t="s">
        <v>267</v>
      </c>
      <c r="C149" s="65">
        <v>800000</v>
      </c>
      <c r="D149" s="10" t="s">
        <v>459</v>
      </c>
      <c r="E149" s="79" t="s">
        <v>460</v>
      </c>
      <c r="F149" s="37" t="s">
        <v>69</v>
      </c>
      <c r="G149" s="82">
        <f t="shared" si="12"/>
        <v>0.9997883125</v>
      </c>
      <c r="H149" s="83">
        <v>250</v>
      </c>
      <c r="I149" s="72">
        <v>0</v>
      </c>
      <c r="J149" s="72">
        <v>0</v>
      </c>
      <c r="K149" s="72">
        <f t="shared" si="10"/>
        <v>799830.65</v>
      </c>
      <c r="L149" s="72">
        <v>799830.65</v>
      </c>
      <c r="M149" s="72">
        <f t="shared" si="11"/>
        <v>169.34999999997672</v>
      </c>
      <c r="N149" s="72" t="e">
        <f>#REF!-L149</f>
        <v>#REF!</v>
      </c>
      <c r="O149" s="72" t="e">
        <f>#REF!-#REF!</f>
        <v>#REF!</v>
      </c>
      <c r="P149" s="72" t="e">
        <f>#REF!-#REF!</f>
        <v>#REF!</v>
      </c>
      <c r="Q149" s="72" t="e">
        <f>I149-#REF!</f>
        <v>#REF!</v>
      </c>
      <c r="R149" s="72" t="e">
        <f>J149-#REF!</f>
        <v>#REF!</v>
      </c>
      <c r="S149" s="72">
        <v>799830.65</v>
      </c>
    </row>
    <row r="150" spans="1:19" x14ac:dyDescent="0.3">
      <c r="A150" s="35" t="s">
        <v>268</v>
      </c>
      <c r="B150" s="36" t="s">
        <v>269</v>
      </c>
      <c r="C150" s="65">
        <v>737000</v>
      </c>
      <c r="D150" s="10" t="s">
        <v>459</v>
      </c>
      <c r="E150" s="79" t="s">
        <v>460</v>
      </c>
      <c r="F150" s="37" t="s">
        <v>180</v>
      </c>
      <c r="G150" s="82">
        <f t="shared" si="12"/>
        <v>0.99911206241519668</v>
      </c>
      <c r="H150" s="83">
        <v>250</v>
      </c>
      <c r="I150" s="72">
        <v>0</v>
      </c>
      <c r="J150" s="72">
        <v>0</v>
      </c>
      <c r="K150" s="72">
        <f t="shared" si="10"/>
        <v>736345.59</v>
      </c>
      <c r="L150" s="72">
        <v>736345.59</v>
      </c>
      <c r="M150" s="72">
        <f t="shared" si="11"/>
        <v>654.4100000000326</v>
      </c>
      <c r="N150" s="72" t="e">
        <f>#REF!-L150</f>
        <v>#REF!</v>
      </c>
      <c r="O150" s="72" t="e">
        <f>#REF!-#REF!</f>
        <v>#REF!</v>
      </c>
      <c r="P150" s="72" t="e">
        <f>#REF!-#REF!</f>
        <v>#REF!</v>
      </c>
      <c r="Q150" s="72" t="e">
        <f>I150-#REF!</f>
        <v>#REF!</v>
      </c>
      <c r="R150" s="72" t="e">
        <f>J150-#REF!</f>
        <v>#REF!</v>
      </c>
      <c r="S150" s="72">
        <v>736345.59</v>
      </c>
    </row>
    <row r="151" spans="1:19" ht="30" x14ac:dyDescent="0.3">
      <c r="A151" s="35" t="s">
        <v>338</v>
      </c>
      <c r="B151" s="36" t="s">
        <v>381</v>
      </c>
      <c r="C151" s="65">
        <v>720000</v>
      </c>
      <c r="D151" s="10" t="s">
        <v>459</v>
      </c>
      <c r="E151" s="79" t="s">
        <v>460</v>
      </c>
      <c r="F151" s="37" t="s">
        <v>437</v>
      </c>
      <c r="G151" s="82">
        <f t="shared" si="12"/>
        <v>0.90200162500000003</v>
      </c>
      <c r="H151" s="83">
        <v>300</v>
      </c>
      <c r="I151" s="72">
        <v>0</v>
      </c>
      <c r="J151" s="72">
        <v>0</v>
      </c>
      <c r="K151" s="72">
        <f t="shared" si="10"/>
        <v>649441.17000000004</v>
      </c>
      <c r="L151" s="72">
        <v>649441.17000000004</v>
      </c>
      <c r="M151" s="72">
        <f t="shared" si="11"/>
        <v>70558.829999999958</v>
      </c>
      <c r="N151" s="72" t="e">
        <f>#REF!-L151</f>
        <v>#REF!</v>
      </c>
      <c r="O151" s="72" t="e">
        <f>#REF!-#REF!</f>
        <v>#REF!</v>
      </c>
      <c r="P151" s="72" t="e">
        <f>#REF!-#REF!</f>
        <v>#REF!</v>
      </c>
      <c r="Q151" s="72" t="e">
        <f>I151-#REF!</f>
        <v>#REF!</v>
      </c>
      <c r="R151" s="72" t="e">
        <f>J151-#REF!</f>
        <v>#REF!</v>
      </c>
      <c r="S151" s="72">
        <v>649441.17000000004</v>
      </c>
    </row>
    <row r="152" spans="1:19" ht="38.450000000000003" customHeight="1" x14ac:dyDescent="0.3">
      <c r="A152" s="35" t="s">
        <v>339</v>
      </c>
      <c r="B152" s="36" t="s">
        <v>382</v>
      </c>
      <c r="C152" s="65">
        <v>250000</v>
      </c>
      <c r="D152" s="10" t="s">
        <v>459</v>
      </c>
      <c r="E152" s="79" t="s">
        <v>460</v>
      </c>
      <c r="F152" s="37" t="s">
        <v>438</v>
      </c>
      <c r="G152" s="82">
        <f t="shared" si="12"/>
        <v>0.8918863199999999</v>
      </c>
      <c r="H152" s="83">
        <v>200</v>
      </c>
      <c r="I152" s="72">
        <v>0</v>
      </c>
      <c r="J152" s="72">
        <v>0</v>
      </c>
      <c r="K152" s="72">
        <f t="shared" si="10"/>
        <v>222971.58</v>
      </c>
      <c r="L152" s="72">
        <v>222971.58</v>
      </c>
      <c r="M152" s="72">
        <f t="shared" si="11"/>
        <v>27028.420000000013</v>
      </c>
      <c r="N152" s="72" t="e">
        <f>#REF!-L152</f>
        <v>#REF!</v>
      </c>
      <c r="O152" s="72" t="e">
        <f>#REF!-#REF!</f>
        <v>#REF!</v>
      </c>
      <c r="P152" s="72" t="e">
        <f>#REF!-#REF!</f>
        <v>#REF!</v>
      </c>
      <c r="Q152" s="72" t="e">
        <f>I152-#REF!</f>
        <v>#REF!</v>
      </c>
      <c r="R152" s="72" t="e">
        <f>J152-#REF!</f>
        <v>#REF!</v>
      </c>
      <c r="S152" s="72">
        <v>222971.58</v>
      </c>
    </row>
    <row r="153" spans="1:19" ht="40.9" customHeight="1" x14ac:dyDescent="0.3">
      <c r="A153" s="35" t="s">
        <v>340</v>
      </c>
      <c r="B153" s="36" t="s">
        <v>382</v>
      </c>
      <c r="C153" s="65">
        <v>220000</v>
      </c>
      <c r="D153" s="10" t="s">
        <v>459</v>
      </c>
      <c r="E153" s="79" t="s">
        <v>460</v>
      </c>
      <c r="F153" s="37" t="s">
        <v>439</v>
      </c>
      <c r="G153" s="82">
        <f t="shared" si="12"/>
        <v>0.90292413636363633</v>
      </c>
      <c r="H153" s="83">
        <v>180</v>
      </c>
      <c r="I153" s="72">
        <v>0</v>
      </c>
      <c r="J153" s="72">
        <v>0</v>
      </c>
      <c r="K153" s="72">
        <f t="shared" si="10"/>
        <v>198643.31</v>
      </c>
      <c r="L153" s="72">
        <v>198643.31</v>
      </c>
      <c r="M153" s="72">
        <f t="shared" si="11"/>
        <v>21356.690000000002</v>
      </c>
      <c r="N153" s="72" t="e">
        <f>#REF!-L153</f>
        <v>#REF!</v>
      </c>
      <c r="O153" s="72" t="e">
        <f>#REF!-#REF!</f>
        <v>#REF!</v>
      </c>
      <c r="P153" s="72" t="e">
        <f>#REF!-#REF!</f>
        <v>#REF!</v>
      </c>
      <c r="Q153" s="72" t="e">
        <f>I153-#REF!</f>
        <v>#REF!</v>
      </c>
      <c r="R153" s="72" t="e">
        <f>J153-#REF!</f>
        <v>#REF!</v>
      </c>
      <c r="S153" s="72">
        <v>198643.31</v>
      </c>
    </row>
    <row r="154" spans="1:19" ht="30" x14ac:dyDescent="0.3">
      <c r="A154" s="35" t="s">
        <v>270</v>
      </c>
      <c r="B154" s="36" t="s">
        <v>383</v>
      </c>
      <c r="C154" s="65">
        <v>2100000</v>
      </c>
      <c r="D154" s="10" t="s">
        <v>459</v>
      </c>
      <c r="E154" s="79" t="s">
        <v>460</v>
      </c>
      <c r="F154" s="37" t="s">
        <v>440</v>
      </c>
      <c r="G154" s="82">
        <f t="shared" si="12"/>
        <v>0.99971464761904749</v>
      </c>
      <c r="H154" s="83">
        <v>243</v>
      </c>
      <c r="I154" s="72">
        <v>0</v>
      </c>
      <c r="J154" s="72">
        <v>0</v>
      </c>
      <c r="K154" s="72">
        <f t="shared" si="10"/>
        <v>2099400.7599999998</v>
      </c>
      <c r="L154" s="72">
        <v>2099400.7599999998</v>
      </c>
      <c r="M154" s="72">
        <f t="shared" si="11"/>
        <v>599.24000000022352</v>
      </c>
      <c r="N154" s="72" t="e">
        <f>#REF!-L154</f>
        <v>#REF!</v>
      </c>
      <c r="O154" s="72" t="e">
        <f>#REF!-#REF!</f>
        <v>#REF!</v>
      </c>
      <c r="P154" s="72" t="e">
        <f>#REF!-#REF!</f>
        <v>#REF!</v>
      </c>
      <c r="Q154" s="72" t="e">
        <f>I154-#REF!</f>
        <v>#REF!</v>
      </c>
      <c r="R154" s="72" t="e">
        <f>J154-#REF!</f>
        <v>#REF!</v>
      </c>
      <c r="S154" s="72">
        <v>2099400.7599999998</v>
      </c>
    </row>
    <row r="155" spans="1:19" ht="45" x14ac:dyDescent="0.3">
      <c r="A155" s="35" t="s">
        <v>272</v>
      </c>
      <c r="B155" s="36" t="s">
        <v>273</v>
      </c>
      <c r="C155" s="65">
        <v>420000</v>
      </c>
      <c r="D155" s="10" t="s">
        <v>459</v>
      </c>
      <c r="E155" s="79" t="s">
        <v>460</v>
      </c>
      <c r="F155" s="37" t="s">
        <v>440</v>
      </c>
      <c r="G155" s="82">
        <f t="shared" si="12"/>
        <v>0.99931807142857154</v>
      </c>
      <c r="H155" s="83">
        <v>81</v>
      </c>
      <c r="I155" s="72">
        <v>0</v>
      </c>
      <c r="J155" s="72">
        <v>0</v>
      </c>
      <c r="K155" s="72">
        <f t="shared" si="10"/>
        <v>419713.59</v>
      </c>
      <c r="L155" s="72">
        <v>419713.59</v>
      </c>
      <c r="M155" s="72">
        <f t="shared" si="11"/>
        <v>286.40999999997439</v>
      </c>
      <c r="N155" s="72" t="e">
        <f>#REF!-L155</f>
        <v>#REF!</v>
      </c>
      <c r="O155" s="72" t="e">
        <f>#REF!-#REF!</f>
        <v>#REF!</v>
      </c>
      <c r="P155" s="72" t="e">
        <f>#REF!-#REF!</f>
        <v>#REF!</v>
      </c>
      <c r="Q155" s="72" t="e">
        <f>I155-#REF!</f>
        <v>#REF!</v>
      </c>
      <c r="R155" s="72" t="e">
        <f>J155-#REF!</f>
        <v>#REF!</v>
      </c>
      <c r="S155" s="72">
        <v>419713.59</v>
      </c>
    </row>
    <row r="156" spans="1:19" ht="30" x14ac:dyDescent="0.3">
      <c r="A156" s="35" t="s">
        <v>274</v>
      </c>
      <c r="B156" s="36" t="s">
        <v>275</v>
      </c>
      <c r="C156" s="65">
        <v>450498</v>
      </c>
      <c r="D156" s="10" t="s">
        <v>459</v>
      </c>
      <c r="E156" s="79" t="s">
        <v>460</v>
      </c>
      <c r="F156" s="37" t="s">
        <v>271</v>
      </c>
      <c r="G156" s="82">
        <f t="shared" si="12"/>
        <v>0.99995940048568477</v>
      </c>
      <c r="H156" s="83">
        <v>81</v>
      </c>
      <c r="I156" s="72">
        <v>0</v>
      </c>
      <c r="J156" s="72">
        <v>0</v>
      </c>
      <c r="K156" s="72">
        <f t="shared" si="10"/>
        <v>450479.71</v>
      </c>
      <c r="L156" s="72">
        <v>450479.71</v>
      </c>
      <c r="M156" s="72">
        <f t="shared" si="11"/>
        <v>18.289999999979045</v>
      </c>
      <c r="N156" s="72" t="e">
        <f>#REF!-L156</f>
        <v>#REF!</v>
      </c>
      <c r="O156" s="72" t="e">
        <f>#REF!-#REF!</f>
        <v>#REF!</v>
      </c>
      <c r="P156" s="72" t="e">
        <f>#REF!-#REF!</f>
        <v>#REF!</v>
      </c>
      <c r="Q156" s="72" t="e">
        <f>I156-#REF!</f>
        <v>#REF!</v>
      </c>
      <c r="R156" s="72" t="e">
        <f>J156-#REF!</f>
        <v>#REF!</v>
      </c>
      <c r="S156" s="72">
        <v>450479.71</v>
      </c>
    </row>
    <row r="157" spans="1:19" ht="45" x14ac:dyDescent="0.3">
      <c r="A157" s="35" t="s">
        <v>276</v>
      </c>
      <c r="B157" s="36" t="s">
        <v>277</v>
      </c>
      <c r="C157" s="65">
        <v>470000</v>
      </c>
      <c r="D157" s="10" t="s">
        <v>459</v>
      </c>
      <c r="E157" s="79" t="s">
        <v>460</v>
      </c>
      <c r="F157" s="37" t="s">
        <v>278</v>
      </c>
      <c r="G157" s="82">
        <f t="shared" si="12"/>
        <v>0.98904170212765952</v>
      </c>
      <c r="H157" s="83">
        <v>126</v>
      </c>
      <c r="I157" s="72">
        <v>0</v>
      </c>
      <c r="J157" s="72">
        <v>0</v>
      </c>
      <c r="K157" s="72">
        <f t="shared" si="10"/>
        <v>464849.6</v>
      </c>
      <c r="L157" s="72">
        <v>464849.6</v>
      </c>
      <c r="M157" s="72">
        <f t="shared" si="11"/>
        <v>5150.4000000000233</v>
      </c>
      <c r="N157" s="72" t="e">
        <f>#REF!-L157</f>
        <v>#REF!</v>
      </c>
      <c r="O157" s="72" t="e">
        <f>#REF!-#REF!</f>
        <v>#REF!</v>
      </c>
      <c r="P157" s="72" t="e">
        <f>#REF!-#REF!</f>
        <v>#REF!</v>
      </c>
      <c r="Q157" s="72" t="e">
        <f>I157-#REF!</f>
        <v>#REF!</v>
      </c>
      <c r="R157" s="72" t="e">
        <f>J157-#REF!</f>
        <v>#REF!</v>
      </c>
      <c r="S157" s="72">
        <v>464849.6</v>
      </c>
    </row>
    <row r="158" spans="1:19" ht="30" x14ac:dyDescent="0.3">
      <c r="A158" s="35" t="s">
        <v>279</v>
      </c>
      <c r="B158" s="36" t="s">
        <v>280</v>
      </c>
      <c r="C158" s="65">
        <v>1432233</v>
      </c>
      <c r="D158" s="10" t="s">
        <v>459</v>
      </c>
      <c r="E158" s="79" t="s">
        <v>460</v>
      </c>
      <c r="F158" s="37" t="s">
        <v>278</v>
      </c>
      <c r="G158" s="82">
        <f t="shared" si="12"/>
        <v>0.99957150128505634</v>
      </c>
      <c r="H158" s="83">
        <v>90</v>
      </c>
      <c r="I158" s="72">
        <v>0</v>
      </c>
      <c r="J158" s="72">
        <v>0</v>
      </c>
      <c r="K158" s="72">
        <f t="shared" si="10"/>
        <v>1431619.29</v>
      </c>
      <c r="L158" s="72">
        <v>1431619.29</v>
      </c>
      <c r="M158" s="72">
        <f t="shared" si="11"/>
        <v>613.70999999996275</v>
      </c>
      <c r="N158" s="72" t="e">
        <f>#REF!-L158</f>
        <v>#REF!</v>
      </c>
      <c r="O158" s="72" t="e">
        <f>#REF!-#REF!</f>
        <v>#REF!</v>
      </c>
      <c r="P158" s="72" t="e">
        <f>#REF!-#REF!</f>
        <v>#REF!</v>
      </c>
      <c r="Q158" s="72" t="e">
        <f>I158-#REF!</f>
        <v>#REF!</v>
      </c>
      <c r="R158" s="72" t="e">
        <f>J158-#REF!</f>
        <v>#REF!</v>
      </c>
      <c r="S158" s="72">
        <v>1431619.29</v>
      </c>
    </row>
    <row r="159" spans="1:19" ht="45" x14ac:dyDescent="0.3">
      <c r="A159" s="35" t="s">
        <v>281</v>
      </c>
      <c r="B159" s="36" t="s">
        <v>282</v>
      </c>
      <c r="C159" s="65">
        <v>1600000</v>
      </c>
      <c r="D159" s="10" t="s">
        <v>459</v>
      </c>
      <c r="E159" s="79" t="s">
        <v>460</v>
      </c>
      <c r="F159" s="37" t="s">
        <v>278</v>
      </c>
      <c r="G159" s="82">
        <f t="shared" si="12"/>
        <v>0.99983390625000002</v>
      </c>
      <c r="H159" s="83">
        <v>99</v>
      </c>
      <c r="I159" s="72">
        <v>0</v>
      </c>
      <c r="J159" s="72">
        <v>0</v>
      </c>
      <c r="K159" s="72">
        <f t="shared" si="10"/>
        <v>1599734.25</v>
      </c>
      <c r="L159" s="72">
        <v>1599734.25</v>
      </c>
      <c r="M159" s="72">
        <f t="shared" si="11"/>
        <v>265.75</v>
      </c>
      <c r="N159" s="72" t="e">
        <f>#REF!-L159</f>
        <v>#REF!</v>
      </c>
      <c r="O159" s="72" t="e">
        <f>#REF!-#REF!</f>
        <v>#REF!</v>
      </c>
      <c r="P159" s="72" t="e">
        <f>#REF!-#REF!</f>
        <v>#REF!</v>
      </c>
      <c r="Q159" s="72" t="e">
        <f>I159-#REF!</f>
        <v>#REF!</v>
      </c>
      <c r="R159" s="72" t="e">
        <f>J159-#REF!</f>
        <v>#REF!</v>
      </c>
      <c r="S159" s="72">
        <v>1599734.25</v>
      </c>
    </row>
    <row r="160" spans="1:19" ht="45" x14ac:dyDescent="0.3">
      <c r="A160" s="35" t="s">
        <v>283</v>
      </c>
      <c r="B160" s="36" t="s">
        <v>284</v>
      </c>
      <c r="C160" s="65">
        <v>893200</v>
      </c>
      <c r="D160" s="10" t="s">
        <v>459</v>
      </c>
      <c r="E160" s="79" t="s">
        <v>460</v>
      </c>
      <c r="F160" s="37" t="s">
        <v>278</v>
      </c>
      <c r="G160" s="82">
        <f t="shared" si="12"/>
        <v>0.99962117107030901</v>
      </c>
      <c r="H160" s="83">
        <v>72</v>
      </c>
      <c r="I160" s="72">
        <v>0</v>
      </c>
      <c r="J160" s="72">
        <v>0</v>
      </c>
      <c r="K160" s="72">
        <f t="shared" si="10"/>
        <v>892861.63</v>
      </c>
      <c r="L160" s="72">
        <v>892861.63</v>
      </c>
      <c r="M160" s="72">
        <f t="shared" si="11"/>
        <v>338.36999999999534</v>
      </c>
      <c r="N160" s="72" t="e">
        <f>#REF!-L160</f>
        <v>#REF!</v>
      </c>
      <c r="O160" s="72" t="e">
        <f>#REF!-#REF!</f>
        <v>#REF!</v>
      </c>
      <c r="P160" s="72" t="e">
        <f>#REF!-#REF!</f>
        <v>#REF!</v>
      </c>
      <c r="Q160" s="72" t="e">
        <f>I160-#REF!</f>
        <v>#REF!</v>
      </c>
      <c r="R160" s="72" t="e">
        <f>J160-#REF!</f>
        <v>#REF!</v>
      </c>
      <c r="S160" s="72">
        <v>892861.63</v>
      </c>
    </row>
    <row r="161" spans="1:24" ht="45" x14ac:dyDescent="0.3">
      <c r="A161" s="35" t="s">
        <v>285</v>
      </c>
      <c r="B161" s="36" t="s">
        <v>286</v>
      </c>
      <c r="C161" s="65">
        <v>2000000</v>
      </c>
      <c r="D161" s="10" t="s">
        <v>459</v>
      </c>
      <c r="E161" s="79" t="s">
        <v>460</v>
      </c>
      <c r="F161" s="37" t="s">
        <v>278</v>
      </c>
      <c r="G161" s="82">
        <f t="shared" si="12"/>
        <v>0.99997965500000008</v>
      </c>
      <c r="H161" s="83">
        <v>113</v>
      </c>
      <c r="I161" s="72">
        <v>0</v>
      </c>
      <c r="J161" s="72">
        <v>0</v>
      </c>
      <c r="K161" s="72">
        <f t="shared" si="10"/>
        <v>1999959.31</v>
      </c>
      <c r="L161" s="72">
        <v>1999959.31</v>
      </c>
      <c r="M161" s="72">
        <f t="shared" si="11"/>
        <v>40.689999999944121</v>
      </c>
      <c r="N161" s="72" t="e">
        <f>#REF!-L161</f>
        <v>#REF!</v>
      </c>
      <c r="O161" s="72" t="e">
        <f>#REF!-#REF!</f>
        <v>#REF!</v>
      </c>
      <c r="P161" s="72" t="e">
        <f>#REF!-#REF!</f>
        <v>#REF!</v>
      </c>
      <c r="Q161" s="72" t="e">
        <f>I161-#REF!</f>
        <v>#REF!</v>
      </c>
      <c r="R161" s="72" t="e">
        <f>J161-#REF!</f>
        <v>#REF!</v>
      </c>
      <c r="S161" s="72">
        <v>1999959.31</v>
      </c>
    </row>
    <row r="162" spans="1:24" ht="30" x14ac:dyDescent="0.3">
      <c r="A162" s="35" t="s">
        <v>287</v>
      </c>
      <c r="B162" s="36" t="s">
        <v>288</v>
      </c>
      <c r="C162" s="65">
        <v>400000</v>
      </c>
      <c r="D162" s="10" t="s">
        <v>459</v>
      </c>
      <c r="E162" s="79" t="s">
        <v>460</v>
      </c>
      <c r="F162" s="37" t="s">
        <v>278</v>
      </c>
      <c r="G162" s="82">
        <f t="shared" si="12"/>
        <v>0.99850802500000002</v>
      </c>
      <c r="H162" s="83">
        <v>113</v>
      </c>
      <c r="I162" s="72">
        <v>0</v>
      </c>
      <c r="J162" s="72">
        <v>0</v>
      </c>
      <c r="K162" s="72">
        <f t="shared" si="10"/>
        <v>399403.21</v>
      </c>
      <c r="L162" s="72">
        <v>399403.21</v>
      </c>
      <c r="M162" s="72">
        <f t="shared" si="11"/>
        <v>596.78999999997905</v>
      </c>
      <c r="N162" s="72" t="e">
        <f>#REF!-L162</f>
        <v>#REF!</v>
      </c>
      <c r="O162" s="72" t="e">
        <f>#REF!-#REF!</f>
        <v>#REF!</v>
      </c>
      <c r="P162" s="72" t="e">
        <f>#REF!-#REF!</f>
        <v>#REF!</v>
      </c>
      <c r="Q162" s="72" t="e">
        <f>I162-#REF!</f>
        <v>#REF!</v>
      </c>
      <c r="R162" s="72" t="e">
        <f>J162-#REF!</f>
        <v>#REF!</v>
      </c>
      <c r="S162" s="72">
        <v>399403.21</v>
      </c>
    </row>
    <row r="163" spans="1:24" ht="30" x14ac:dyDescent="0.3">
      <c r="A163" s="35" t="s">
        <v>341</v>
      </c>
      <c r="B163" s="36" t="s">
        <v>384</v>
      </c>
      <c r="C163" s="65">
        <v>591514</v>
      </c>
      <c r="D163" s="10" t="s">
        <v>459</v>
      </c>
      <c r="E163" s="79" t="s">
        <v>460</v>
      </c>
      <c r="F163" s="37" t="s">
        <v>278</v>
      </c>
      <c r="G163" s="82">
        <f t="shared" si="12"/>
        <v>0.99836103625611572</v>
      </c>
      <c r="H163" s="83">
        <v>110</v>
      </c>
      <c r="I163" s="72">
        <v>0</v>
      </c>
      <c r="J163" s="72">
        <v>0</v>
      </c>
      <c r="K163" s="72">
        <f t="shared" si="10"/>
        <v>590544.53</v>
      </c>
      <c r="L163" s="72">
        <v>590544.53</v>
      </c>
      <c r="M163" s="72">
        <f t="shared" si="11"/>
        <v>969.46999999997206</v>
      </c>
      <c r="N163" s="72" t="e">
        <f>#REF!-L163</f>
        <v>#REF!</v>
      </c>
      <c r="O163" s="72" t="e">
        <f>#REF!-#REF!</f>
        <v>#REF!</v>
      </c>
      <c r="P163" s="72" t="e">
        <f>#REF!-#REF!</f>
        <v>#REF!</v>
      </c>
      <c r="Q163" s="72" t="e">
        <f>I163-#REF!</f>
        <v>#REF!</v>
      </c>
      <c r="R163" s="72" t="e">
        <f>J163-#REF!</f>
        <v>#REF!</v>
      </c>
      <c r="S163" s="72">
        <v>590544.53</v>
      </c>
    </row>
    <row r="164" spans="1:24" x14ac:dyDescent="0.3">
      <c r="A164" s="35" t="s">
        <v>342</v>
      </c>
      <c r="B164" s="36" t="s">
        <v>385</v>
      </c>
      <c r="C164" s="65">
        <v>40000</v>
      </c>
      <c r="D164" s="10" t="s">
        <v>459</v>
      </c>
      <c r="E164" s="79" t="s">
        <v>460</v>
      </c>
      <c r="F164" s="37" t="s">
        <v>441</v>
      </c>
      <c r="G164" s="86">
        <f t="shared" si="12"/>
        <v>0</v>
      </c>
      <c r="H164" s="83">
        <v>80</v>
      </c>
      <c r="I164" s="72">
        <v>0</v>
      </c>
      <c r="J164" s="72">
        <v>0</v>
      </c>
      <c r="K164" s="72">
        <f t="shared" si="10"/>
        <v>0</v>
      </c>
      <c r="L164" s="72">
        <v>0</v>
      </c>
      <c r="M164" s="72">
        <f t="shared" si="11"/>
        <v>40000</v>
      </c>
      <c r="N164" s="72" t="e">
        <f>#REF!-L164</f>
        <v>#REF!</v>
      </c>
      <c r="O164" s="72" t="e">
        <f>#REF!-#REF!</f>
        <v>#REF!</v>
      </c>
      <c r="P164" s="72" t="e">
        <f>#REF!-#REF!</f>
        <v>#REF!</v>
      </c>
      <c r="Q164" s="72" t="e">
        <f>I164-#REF!</f>
        <v>#REF!</v>
      </c>
      <c r="R164" s="72" t="e">
        <f>J164-#REF!</f>
        <v>#REF!</v>
      </c>
      <c r="S164" s="72">
        <v>0</v>
      </c>
    </row>
    <row r="165" spans="1:24" x14ac:dyDescent="0.3">
      <c r="A165" s="35" t="s">
        <v>289</v>
      </c>
      <c r="B165" s="36" t="s">
        <v>290</v>
      </c>
      <c r="C165" s="65">
        <v>3018433.2</v>
      </c>
      <c r="D165" s="10" t="s">
        <v>459</v>
      </c>
      <c r="E165" s="79" t="s">
        <v>460</v>
      </c>
      <c r="F165" s="37" t="s">
        <v>291</v>
      </c>
      <c r="G165" s="82">
        <f t="shared" si="12"/>
        <v>0.30897457992444555</v>
      </c>
      <c r="H165" s="83">
        <v>500</v>
      </c>
      <c r="I165" s="72">
        <v>0</v>
      </c>
      <c r="J165" s="72">
        <v>0</v>
      </c>
      <c r="K165" s="72">
        <f t="shared" si="10"/>
        <v>932619.13</v>
      </c>
      <c r="L165" s="72">
        <v>932619.13</v>
      </c>
      <c r="M165" s="72">
        <f t="shared" si="11"/>
        <v>2085814.0700000003</v>
      </c>
      <c r="N165" s="72" t="e">
        <f>#REF!-L165</f>
        <v>#REF!</v>
      </c>
      <c r="O165" s="72" t="e">
        <f>#REF!-#REF!</f>
        <v>#REF!</v>
      </c>
      <c r="P165" s="72" t="e">
        <f>#REF!-#REF!</f>
        <v>#REF!</v>
      </c>
      <c r="Q165" s="72" t="e">
        <f>I165-#REF!</f>
        <v>#REF!</v>
      </c>
      <c r="R165" s="72" t="e">
        <f>J165-#REF!</f>
        <v>#REF!</v>
      </c>
      <c r="S165" s="72">
        <v>932619.13</v>
      </c>
    </row>
    <row r="166" spans="1:24" x14ac:dyDescent="0.3">
      <c r="A166" s="39" t="s">
        <v>343</v>
      </c>
      <c r="B166" s="36" t="s">
        <v>386</v>
      </c>
      <c r="C166" s="65">
        <v>370197.75</v>
      </c>
      <c r="D166" s="10" t="s">
        <v>459</v>
      </c>
      <c r="E166" s="79" t="s">
        <v>460</v>
      </c>
      <c r="F166" s="37" t="s">
        <v>291</v>
      </c>
      <c r="G166" s="86">
        <f t="shared" si="12"/>
        <v>0</v>
      </c>
      <c r="H166" s="83">
        <v>50000</v>
      </c>
      <c r="I166" s="72">
        <v>0</v>
      </c>
      <c r="J166" s="72">
        <v>0</v>
      </c>
      <c r="K166" s="72">
        <f t="shared" si="10"/>
        <v>0</v>
      </c>
      <c r="L166" s="72">
        <v>0</v>
      </c>
      <c r="M166" s="72">
        <f t="shared" si="11"/>
        <v>370197.75</v>
      </c>
      <c r="N166" s="72" t="e">
        <f>#REF!-L166</f>
        <v>#REF!</v>
      </c>
      <c r="O166" s="72" t="e">
        <f>#REF!-#REF!</f>
        <v>#REF!</v>
      </c>
      <c r="P166" s="72" t="e">
        <f>#REF!-#REF!</f>
        <v>#REF!</v>
      </c>
      <c r="Q166" s="72" t="e">
        <f>I166-#REF!</f>
        <v>#REF!</v>
      </c>
      <c r="R166" s="72" t="e">
        <f>J166-#REF!</f>
        <v>#REF!</v>
      </c>
      <c r="S166" s="72">
        <v>0</v>
      </c>
    </row>
    <row r="167" spans="1:24" ht="30" x14ac:dyDescent="0.3">
      <c r="A167" s="39" t="s">
        <v>344</v>
      </c>
      <c r="B167" s="36" t="s">
        <v>387</v>
      </c>
      <c r="C167" s="65">
        <v>300160.34000000003</v>
      </c>
      <c r="D167" s="10" t="s">
        <v>459</v>
      </c>
      <c r="E167" s="79" t="s">
        <v>460</v>
      </c>
      <c r="F167" s="37" t="s">
        <v>291</v>
      </c>
      <c r="G167" s="86">
        <f t="shared" si="12"/>
        <v>0</v>
      </c>
      <c r="H167" s="83">
        <v>50000</v>
      </c>
      <c r="I167" s="72">
        <v>0</v>
      </c>
      <c r="J167" s="72">
        <v>0</v>
      </c>
      <c r="K167" s="72">
        <f t="shared" si="10"/>
        <v>0</v>
      </c>
      <c r="L167" s="72">
        <v>0</v>
      </c>
      <c r="M167" s="72">
        <f t="shared" si="11"/>
        <v>300160.34000000003</v>
      </c>
      <c r="N167" s="72" t="e">
        <f>#REF!-L167</f>
        <v>#REF!</v>
      </c>
      <c r="O167" s="72" t="e">
        <f>#REF!-#REF!</f>
        <v>#REF!</v>
      </c>
      <c r="P167" s="72" t="e">
        <f>#REF!-#REF!</f>
        <v>#REF!</v>
      </c>
      <c r="Q167" s="72" t="e">
        <f>I167-#REF!</f>
        <v>#REF!</v>
      </c>
      <c r="R167" s="72" t="e">
        <f>J167-#REF!</f>
        <v>#REF!</v>
      </c>
      <c r="S167" s="72">
        <v>0</v>
      </c>
    </row>
    <row r="168" spans="1:24" ht="30" x14ac:dyDescent="0.3">
      <c r="A168" s="39" t="s">
        <v>345</v>
      </c>
      <c r="B168" s="36" t="s">
        <v>388</v>
      </c>
      <c r="C168" s="65">
        <v>330176.37</v>
      </c>
      <c r="D168" s="10" t="s">
        <v>459</v>
      </c>
      <c r="E168" s="79" t="s">
        <v>460</v>
      </c>
      <c r="F168" s="37" t="s">
        <v>291</v>
      </c>
      <c r="G168" s="86">
        <f t="shared" si="12"/>
        <v>0</v>
      </c>
      <c r="H168" s="83">
        <v>50000</v>
      </c>
      <c r="I168" s="72">
        <v>0</v>
      </c>
      <c r="J168" s="72">
        <v>0</v>
      </c>
      <c r="K168" s="72">
        <f t="shared" si="10"/>
        <v>0</v>
      </c>
      <c r="L168" s="72">
        <v>0</v>
      </c>
      <c r="M168" s="72">
        <f t="shared" si="11"/>
        <v>330176.37</v>
      </c>
      <c r="N168" s="72" t="e">
        <f>#REF!-L168</f>
        <v>#REF!</v>
      </c>
      <c r="O168" s="72" t="e">
        <f>#REF!-#REF!</f>
        <v>#REF!</v>
      </c>
      <c r="P168" s="72" t="e">
        <f>#REF!-#REF!</f>
        <v>#REF!</v>
      </c>
      <c r="Q168" s="72" t="e">
        <f>I168-#REF!</f>
        <v>#REF!</v>
      </c>
      <c r="R168" s="72" t="e">
        <f>J168-#REF!</f>
        <v>#REF!</v>
      </c>
      <c r="S168" s="72">
        <v>0</v>
      </c>
    </row>
    <row r="169" spans="1:24" ht="45" x14ac:dyDescent="0.3">
      <c r="A169" s="35" t="s">
        <v>346</v>
      </c>
      <c r="B169" s="41" t="s">
        <v>389</v>
      </c>
      <c r="C169" s="65">
        <v>1011754.34</v>
      </c>
      <c r="D169" s="10" t="s">
        <v>459</v>
      </c>
      <c r="E169" s="79" t="s">
        <v>460</v>
      </c>
      <c r="F169" s="37" t="s">
        <v>291</v>
      </c>
      <c r="G169" s="82">
        <f t="shared" si="12"/>
        <v>1</v>
      </c>
      <c r="H169" s="83">
        <v>50000</v>
      </c>
      <c r="I169" s="72">
        <v>0</v>
      </c>
      <c r="J169" s="72">
        <v>0</v>
      </c>
      <c r="K169" s="72">
        <f t="shared" si="10"/>
        <v>1011754.34</v>
      </c>
      <c r="L169" s="72">
        <v>1011754.34</v>
      </c>
      <c r="M169" s="72">
        <f t="shared" si="11"/>
        <v>0</v>
      </c>
      <c r="N169" s="72" t="e">
        <f>#REF!-L169</f>
        <v>#REF!</v>
      </c>
      <c r="O169" s="72" t="e">
        <f>#REF!-#REF!</f>
        <v>#REF!</v>
      </c>
      <c r="P169" s="72" t="e">
        <f>#REF!-#REF!</f>
        <v>#REF!</v>
      </c>
      <c r="Q169" s="72" t="e">
        <f>I169-#REF!</f>
        <v>#REF!</v>
      </c>
      <c r="R169" s="72" t="e">
        <f>J169-#REF!</f>
        <v>#REF!</v>
      </c>
      <c r="S169" s="72">
        <v>1011754.34</v>
      </c>
    </row>
    <row r="170" spans="1:24" ht="45" x14ac:dyDescent="0.3">
      <c r="A170" s="35" t="s">
        <v>347</v>
      </c>
      <c r="B170" s="36" t="s">
        <v>390</v>
      </c>
      <c r="C170" s="65">
        <v>220000</v>
      </c>
      <c r="D170" s="10" t="s">
        <v>459</v>
      </c>
      <c r="E170" s="79" t="s">
        <v>460</v>
      </c>
      <c r="F170" s="37" t="s">
        <v>442</v>
      </c>
      <c r="G170" s="86">
        <f t="shared" si="12"/>
        <v>0</v>
      </c>
      <c r="H170" s="83">
        <v>60</v>
      </c>
      <c r="I170" s="72">
        <v>150000</v>
      </c>
      <c r="J170" s="72">
        <v>0</v>
      </c>
      <c r="K170" s="72">
        <f t="shared" ref="K170:K175" si="13">SUM(L170:L170)</f>
        <v>0</v>
      </c>
      <c r="L170" s="72">
        <v>0</v>
      </c>
      <c r="M170" s="72">
        <f t="shared" ref="M170:M175" si="14">C170-K170</f>
        <v>220000</v>
      </c>
      <c r="N170" s="72" t="e">
        <f>#REF!-L170</f>
        <v>#REF!</v>
      </c>
      <c r="O170" s="72" t="e">
        <f>#REF!-#REF!</f>
        <v>#REF!</v>
      </c>
      <c r="P170" s="72" t="e">
        <f>#REF!-#REF!</f>
        <v>#REF!</v>
      </c>
      <c r="Q170" s="72" t="e">
        <f>I170-#REF!</f>
        <v>#REF!</v>
      </c>
      <c r="R170" s="72" t="e">
        <f>J170-#REF!</f>
        <v>#REF!</v>
      </c>
      <c r="S170" s="72">
        <v>0</v>
      </c>
    </row>
    <row r="171" spans="1:24" ht="30" x14ac:dyDescent="0.3">
      <c r="A171" s="35" t="s">
        <v>348</v>
      </c>
      <c r="B171" s="36" t="s">
        <v>391</v>
      </c>
      <c r="C171" s="65">
        <v>220000</v>
      </c>
      <c r="D171" s="10" t="s">
        <v>459</v>
      </c>
      <c r="E171" s="79" t="s">
        <v>460</v>
      </c>
      <c r="F171" s="37" t="s">
        <v>443</v>
      </c>
      <c r="G171" s="86">
        <f t="shared" si="12"/>
        <v>0</v>
      </c>
      <c r="H171" s="83">
        <v>60</v>
      </c>
      <c r="I171" s="72">
        <v>150000</v>
      </c>
      <c r="J171" s="72">
        <v>0</v>
      </c>
      <c r="K171" s="72">
        <f t="shared" si="13"/>
        <v>0</v>
      </c>
      <c r="L171" s="72">
        <v>0</v>
      </c>
      <c r="M171" s="72">
        <f t="shared" si="14"/>
        <v>220000</v>
      </c>
      <c r="N171" s="72" t="e">
        <f>#REF!-L171</f>
        <v>#REF!</v>
      </c>
      <c r="O171" s="72" t="e">
        <f>#REF!-#REF!</f>
        <v>#REF!</v>
      </c>
      <c r="P171" s="72" t="e">
        <f>#REF!-#REF!</f>
        <v>#REF!</v>
      </c>
      <c r="Q171" s="72" t="e">
        <f>I171-#REF!</f>
        <v>#REF!</v>
      </c>
      <c r="R171" s="72" t="e">
        <f>J171-#REF!</f>
        <v>#REF!</v>
      </c>
      <c r="S171" s="72">
        <v>0</v>
      </c>
    </row>
    <row r="172" spans="1:24" s="34" customFormat="1" ht="46.9" customHeight="1" x14ac:dyDescent="0.3">
      <c r="A172" s="35" t="s">
        <v>447</v>
      </c>
      <c r="B172" s="36" t="s">
        <v>450</v>
      </c>
      <c r="C172" s="65">
        <v>4783655</v>
      </c>
      <c r="D172" s="10" t="s">
        <v>459</v>
      </c>
      <c r="E172" s="79" t="s">
        <v>460</v>
      </c>
      <c r="F172" s="36" t="s">
        <v>453</v>
      </c>
      <c r="G172" s="82">
        <f t="shared" si="12"/>
        <v>0.38815020313964949</v>
      </c>
      <c r="H172" s="83">
        <v>2000</v>
      </c>
      <c r="I172" s="72">
        <v>0</v>
      </c>
      <c r="J172" s="72">
        <v>0</v>
      </c>
      <c r="K172" s="72">
        <f t="shared" si="13"/>
        <v>1856776.66</v>
      </c>
      <c r="L172" s="72">
        <v>1856776.66</v>
      </c>
      <c r="M172" s="72">
        <f t="shared" si="14"/>
        <v>2926878.34</v>
      </c>
      <c r="N172" s="72" t="e">
        <f>#REF!-L172</f>
        <v>#REF!</v>
      </c>
      <c r="O172" s="72" t="e">
        <f>#REF!-#REF!</f>
        <v>#REF!</v>
      </c>
      <c r="P172" s="72" t="e">
        <f>#REF!-#REF!</f>
        <v>#REF!</v>
      </c>
      <c r="Q172" s="72" t="e">
        <f>I172-#REF!</f>
        <v>#REF!</v>
      </c>
      <c r="R172" s="72" t="e">
        <f>J172-#REF!</f>
        <v>#REF!</v>
      </c>
      <c r="S172" s="72">
        <v>1856776.66</v>
      </c>
      <c r="T172" s="12"/>
      <c r="U172" s="12"/>
      <c r="V172" s="12"/>
      <c r="W172" s="12"/>
      <c r="X172" s="12"/>
    </row>
    <row r="173" spans="1:24" s="34" customFormat="1" ht="46.9" customHeight="1" x14ac:dyDescent="0.3">
      <c r="A173" s="35" t="s">
        <v>448</v>
      </c>
      <c r="B173" s="36" t="s">
        <v>451</v>
      </c>
      <c r="C173" s="65">
        <v>82270</v>
      </c>
      <c r="D173" s="10" t="s">
        <v>459</v>
      </c>
      <c r="E173" s="79" t="s">
        <v>460</v>
      </c>
      <c r="F173" s="36" t="s">
        <v>444</v>
      </c>
      <c r="G173" s="82">
        <f t="shared" si="12"/>
        <v>1</v>
      </c>
      <c r="H173" s="83">
        <v>80</v>
      </c>
      <c r="I173" s="72">
        <v>0</v>
      </c>
      <c r="J173" s="72">
        <v>0</v>
      </c>
      <c r="K173" s="72">
        <f t="shared" si="13"/>
        <v>82270</v>
      </c>
      <c r="L173" s="72">
        <v>82270</v>
      </c>
      <c r="M173" s="72">
        <f t="shared" si="14"/>
        <v>0</v>
      </c>
      <c r="N173" s="72" t="e">
        <f>#REF!-L173</f>
        <v>#REF!</v>
      </c>
      <c r="O173" s="72" t="e">
        <f>#REF!-#REF!</f>
        <v>#REF!</v>
      </c>
      <c r="P173" s="72" t="e">
        <f>#REF!-#REF!</f>
        <v>#REF!</v>
      </c>
      <c r="Q173" s="72" t="e">
        <f>I173-#REF!</f>
        <v>#REF!</v>
      </c>
      <c r="R173" s="72" t="e">
        <f>J173-#REF!</f>
        <v>#REF!</v>
      </c>
      <c r="S173" s="72">
        <v>82270</v>
      </c>
      <c r="T173" s="12"/>
      <c r="U173" s="12"/>
      <c r="V173" s="12"/>
      <c r="W173" s="12"/>
      <c r="X173" s="12"/>
    </row>
    <row r="174" spans="1:24" s="34" customFormat="1" ht="46.9" customHeight="1" x14ac:dyDescent="0.3">
      <c r="A174" s="35" t="s">
        <v>449</v>
      </c>
      <c r="B174" s="36" t="s">
        <v>452</v>
      </c>
      <c r="C174" s="65">
        <v>100000</v>
      </c>
      <c r="D174" s="10" t="s">
        <v>459</v>
      </c>
      <c r="E174" s="79" t="s">
        <v>460</v>
      </c>
      <c r="F174" s="36" t="s">
        <v>188</v>
      </c>
      <c r="G174" s="82">
        <f t="shared" si="12"/>
        <v>0.222</v>
      </c>
      <c r="H174" s="83">
        <v>110</v>
      </c>
      <c r="I174" s="72">
        <v>0</v>
      </c>
      <c r="J174" s="72">
        <v>0</v>
      </c>
      <c r="K174" s="72">
        <f t="shared" si="13"/>
        <v>22200</v>
      </c>
      <c r="L174" s="72">
        <v>22200</v>
      </c>
      <c r="M174" s="72">
        <f t="shared" si="14"/>
        <v>77800</v>
      </c>
      <c r="N174" s="72" t="e">
        <f>#REF!-L174</f>
        <v>#REF!</v>
      </c>
      <c r="O174" s="72" t="e">
        <f>#REF!-#REF!</f>
        <v>#REF!</v>
      </c>
      <c r="P174" s="72" t="e">
        <f>#REF!-#REF!</f>
        <v>#REF!</v>
      </c>
      <c r="Q174" s="72" t="e">
        <f>I174-#REF!</f>
        <v>#REF!</v>
      </c>
      <c r="R174" s="72" t="e">
        <f>J174-#REF!</f>
        <v>#REF!</v>
      </c>
      <c r="S174" s="72">
        <v>22200</v>
      </c>
      <c r="T174" s="12"/>
      <c r="U174" s="12"/>
      <c r="V174" s="12"/>
      <c r="W174" s="12"/>
      <c r="X174" s="12"/>
    </row>
    <row r="175" spans="1:24" ht="36.75" customHeight="1" x14ac:dyDescent="0.3">
      <c r="A175" s="46" t="s">
        <v>463</v>
      </c>
      <c r="B175" s="47" t="s">
        <v>464</v>
      </c>
      <c r="C175" s="65">
        <v>4816.3999999999996</v>
      </c>
      <c r="D175" s="10" t="s">
        <v>459</v>
      </c>
      <c r="E175" s="79" t="s">
        <v>460</v>
      </c>
      <c r="F175" s="36" t="s">
        <v>460</v>
      </c>
      <c r="G175" s="82">
        <f t="shared" si="12"/>
        <v>1</v>
      </c>
      <c r="H175" s="83" t="s">
        <v>11</v>
      </c>
      <c r="I175" s="72">
        <v>0</v>
      </c>
      <c r="J175" s="72">
        <v>0</v>
      </c>
      <c r="K175" s="72">
        <f t="shared" si="13"/>
        <v>4816.3999999999996</v>
      </c>
      <c r="L175" s="72">
        <v>4816.3999999999996</v>
      </c>
      <c r="M175" s="72">
        <f t="shared" si="14"/>
        <v>0</v>
      </c>
      <c r="N175" s="72" t="e">
        <f>#REF!-L175</f>
        <v>#REF!</v>
      </c>
      <c r="O175" s="72" t="e">
        <f>#REF!-#REF!</f>
        <v>#REF!</v>
      </c>
      <c r="P175" s="72" t="e">
        <f>#REF!-#REF!</f>
        <v>#REF!</v>
      </c>
      <c r="Q175" s="72" t="e">
        <f>I175-#REF!</f>
        <v>#REF!</v>
      </c>
      <c r="R175" s="72" t="e">
        <f>J175-#REF!</f>
        <v>#REF!</v>
      </c>
      <c r="S175" s="72"/>
    </row>
    <row r="176" spans="1:24" ht="19.5" customHeight="1" x14ac:dyDescent="0.3">
      <c r="A176" s="71"/>
      <c r="B176" s="71"/>
      <c r="C176" s="81">
        <f>SUM(C10:C175)</f>
        <v>100619256.40000004</v>
      </c>
      <c r="D176" s="71"/>
      <c r="E176" s="71"/>
      <c r="F176" s="71"/>
      <c r="G176" s="73"/>
      <c r="H176" s="73"/>
      <c r="I176" s="73"/>
      <c r="J176" s="73"/>
      <c r="K176" s="73"/>
      <c r="L176" s="88">
        <f>SUM(L10:L175)</f>
        <v>79852804.620000005</v>
      </c>
      <c r="M176" s="73"/>
      <c r="N176" s="73"/>
      <c r="O176" s="73"/>
      <c r="P176" s="73"/>
      <c r="Q176" s="73"/>
      <c r="R176" s="73"/>
      <c r="S176" s="73"/>
    </row>
    <row r="177" spans="1:18" x14ac:dyDescent="0.3">
      <c r="A177" s="14"/>
      <c r="F177" s="15"/>
      <c r="G177" s="15"/>
    </row>
    <row r="178" spans="1:18" x14ac:dyDescent="0.3">
      <c r="B178" s="14"/>
      <c r="C178" s="54"/>
      <c r="D178" s="14"/>
      <c r="E178" s="80"/>
      <c r="F178" s="15"/>
      <c r="G178" s="15"/>
      <c r="L178" s="66"/>
    </row>
    <row r="179" spans="1:18" x14ac:dyDescent="0.3">
      <c r="B179" s="14"/>
      <c r="C179" s="54"/>
      <c r="D179" s="14"/>
      <c r="E179" s="80"/>
      <c r="F179" s="15"/>
      <c r="G179" s="15"/>
      <c r="L179" s="70"/>
    </row>
    <row r="180" spans="1:18" x14ac:dyDescent="0.3">
      <c r="B180" s="14"/>
      <c r="C180" s="54"/>
      <c r="D180" s="14"/>
      <c r="E180" s="80"/>
      <c r="F180" s="15"/>
      <c r="G180" s="15"/>
      <c r="L180" s="44"/>
    </row>
    <row r="181" spans="1:18" x14ac:dyDescent="0.3">
      <c r="B181" s="14"/>
      <c r="C181" s="54"/>
      <c r="D181" s="14"/>
      <c r="E181" s="80"/>
      <c r="F181" s="15"/>
      <c r="G181" s="15"/>
    </row>
    <row r="182" spans="1:18" x14ac:dyDescent="0.3">
      <c r="B182" s="14"/>
      <c r="C182" s="54"/>
      <c r="D182" s="14"/>
      <c r="E182" s="80"/>
      <c r="F182" s="15"/>
      <c r="G182" s="15"/>
    </row>
    <row r="184" spans="1:18" x14ac:dyDescent="0.3">
      <c r="B184" s="48"/>
      <c r="C184" s="91"/>
      <c r="D184" s="91"/>
    </row>
    <row r="185" spans="1:18" x14ac:dyDescent="0.3">
      <c r="B185" s="48"/>
      <c r="C185" s="91"/>
      <c r="D185" s="91"/>
    </row>
    <row r="186" spans="1:18" ht="14.45" customHeight="1" x14ac:dyDescent="0.3">
      <c r="B186" s="11"/>
      <c r="C186" s="56"/>
      <c r="D186" s="11"/>
      <c r="E186" s="11"/>
      <c r="G186" s="48"/>
      <c r="J186" s="13"/>
      <c r="M186" s="96" t="s">
        <v>44</v>
      </c>
      <c r="N186" s="96"/>
      <c r="O186" s="96"/>
      <c r="P186" s="13"/>
      <c r="Q186" s="13"/>
    </row>
    <row r="187" spans="1:18" ht="14.45" customHeight="1" x14ac:dyDescent="0.3">
      <c r="B187" s="11"/>
      <c r="C187" s="56"/>
      <c r="D187" s="11"/>
      <c r="E187" s="11"/>
      <c r="G187" s="48"/>
      <c r="M187" s="97" t="s">
        <v>454</v>
      </c>
      <c r="N187" s="97"/>
      <c r="O187" s="97"/>
    </row>
    <row r="188" spans="1:18" x14ac:dyDescent="0.3">
      <c r="M188" s="98"/>
      <c r="N188" s="98"/>
      <c r="O188" s="98"/>
    </row>
    <row r="189" spans="1:18" x14ac:dyDescent="0.3">
      <c r="A189" s="13"/>
      <c r="B189" s="99" t="s">
        <v>15</v>
      </c>
      <c r="C189" s="99"/>
      <c r="D189" s="99"/>
      <c r="E189" s="99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</row>
  </sheetData>
  <mergeCells count="15">
    <mergeCell ref="M186:O186"/>
    <mergeCell ref="M187:O188"/>
    <mergeCell ref="B189:R189"/>
    <mergeCell ref="H8:H9"/>
    <mergeCell ref="B8:B9"/>
    <mergeCell ref="G8:G9"/>
    <mergeCell ref="L8:S8"/>
    <mergeCell ref="A2:S2"/>
    <mergeCell ref="A3:S3"/>
    <mergeCell ref="A4:S4"/>
    <mergeCell ref="C184:D184"/>
    <mergeCell ref="C185:D185"/>
    <mergeCell ref="H6:L6"/>
    <mergeCell ref="A8:A9"/>
    <mergeCell ref="F8:F9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28" fitToWidth="0" fitToHeight="0" orientation="landscape" r:id="rId1"/>
  <rowBreaks count="1" manualBreakCount="1">
    <brk id="13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zoomScale="85" zoomScaleNormal="85" zoomScaleSheetLayoutView="70" workbookViewId="0">
      <selection activeCell="U21" sqref="U21"/>
    </sheetView>
  </sheetViews>
  <sheetFormatPr baseColWidth="10" defaultRowHeight="16.5" x14ac:dyDescent="0.3"/>
  <cols>
    <col min="1" max="1" width="47.28515625" style="1" customWidth="1"/>
    <col min="2" max="2" width="17.140625" style="1" customWidth="1"/>
    <col min="3" max="3" width="18.140625" style="1" customWidth="1"/>
    <col min="4" max="4" width="16.42578125" style="1" customWidth="1"/>
    <col min="5" max="7" width="19.85546875" style="1" customWidth="1"/>
    <col min="8" max="8" width="9.85546875" style="1" customWidth="1"/>
    <col min="9" max="9" width="9.7109375" style="1" customWidth="1"/>
    <col min="10" max="15" width="15.28515625" style="1" customWidth="1"/>
    <col min="16" max="16" width="15.140625" style="1" customWidth="1"/>
    <col min="17" max="17" width="15.28515625" style="1" customWidth="1"/>
    <col min="18" max="18" width="15.140625" style="1" customWidth="1"/>
    <col min="19" max="22" width="14.42578125" style="1" customWidth="1"/>
    <col min="23" max="23" width="15.28515625" style="1" customWidth="1"/>
    <col min="24" max="27" width="14.42578125" style="1" customWidth="1"/>
    <col min="28" max="16384" width="11.42578125" style="1"/>
  </cols>
  <sheetData>
    <row r="1" spans="1:27" ht="23.25" x14ac:dyDescent="0.35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7" ht="2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27" x14ac:dyDescent="0.3">
      <c r="A3" s="14" t="s">
        <v>16</v>
      </c>
      <c r="B3" s="14" t="s">
        <v>17</v>
      </c>
    </row>
    <row r="4" spans="1:27" ht="25.5" x14ac:dyDescent="0.35">
      <c r="A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1:27" x14ac:dyDescent="0.3">
      <c r="A5" s="14" t="s">
        <v>18</v>
      </c>
    </row>
    <row r="6" spans="1:27" ht="25.5" x14ac:dyDescent="0.35">
      <c r="J6" s="17" t="s">
        <v>14</v>
      </c>
      <c r="X6" s="4" t="s">
        <v>14</v>
      </c>
    </row>
    <row r="7" spans="1:27" ht="56.25" customHeight="1" x14ac:dyDescent="0.3">
      <c r="A7" s="108" t="s">
        <v>20</v>
      </c>
      <c r="B7" s="108" t="s">
        <v>21</v>
      </c>
      <c r="C7" s="108" t="s">
        <v>22</v>
      </c>
      <c r="D7" s="109" t="s">
        <v>23</v>
      </c>
      <c r="E7" s="108" t="s">
        <v>24</v>
      </c>
      <c r="F7" s="108" t="s">
        <v>30</v>
      </c>
      <c r="G7" s="108" t="s">
        <v>25</v>
      </c>
      <c r="H7" s="111" t="s">
        <v>26</v>
      </c>
      <c r="I7" s="112"/>
      <c r="J7" s="108" t="s">
        <v>32</v>
      </c>
      <c r="K7" s="108"/>
      <c r="L7" s="108"/>
      <c r="M7" s="117"/>
      <c r="N7" s="117"/>
      <c r="O7" s="117"/>
      <c r="P7" s="114" t="s">
        <v>33</v>
      </c>
      <c r="Q7" s="114"/>
      <c r="R7" s="114"/>
      <c r="S7" s="115"/>
      <c r="T7" s="115"/>
      <c r="U7" s="115"/>
      <c r="V7" s="114" t="s">
        <v>34</v>
      </c>
      <c r="W7" s="114"/>
      <c r="X7" s="114"/>
      <c r="Y7" s="114"/>
      <c r="Z7" s="114"/>
      <c r="AA7" s="114"/>
    </row>
    <row r="8" spans="1:27" ht="27.75" thickBot="1" x14ac:dyDescent="0.35">
      <c r="A8" s="109"/>
      <c r="B8" s="109"/>
      <c r="C8" s="109"/>
      <c r="D8" s="110"/>
      <c r="E8" s="109"/>
      <c r="F8" s="109"/>
      <c r="G8" s="109"/>
      <c r="H8" s="25" t="s">
        <v>12</v>
      </c>
      <c r="I8" s="25" t="s">
        <v>13</v>
      </c>
      <c r="J8" s="5" t="s">
        <v>4</v>
      </c>
      <c r="K8" s="6" t="s">
        <v>5</v>
      </c>
      <c r="L8" s="6" t="s">
        <v>6</v>
      </c>
      <c r="M8" s="6" t="s">
        <v>7</v>
      </c>
      <c r="N8" s="6" t="s">
        <v>8</v>
      </c>
      <c r="O8" s="6" t="s">
        <v>9</v>
      </c>
      <c r="P8" s="5" t="s">
        <v>0</v>
      </c>
      <c r="Q8" s="6" t="s">
        <v>5</v>
      </c>
      <c r="R8" s="5" t="s">
        <v>6</v>
      </c>
      <c r="S8" s="5" t="s">
        <v>7</v>
      </c>
      <c r="T8" s="5" t="s">
        <v>8</v>
      </c>
      <c r="U8" s="5" t="s">
        <v>9</v>
      </c>
      <c r="V8" s="5" t="s">
        <v>0</v>
      </c>
      <c r="W8" s="6" t="s">
        <v>5</v>
      </c>
      <c r="X8" s="5" t="s">
        <v>6</v>
      </c>
      <c r="Y8" s="5" t="s">
        <v>7</v>
      </c>
      <c r="Z8" s="5" t="s">
        <v>8</v>
      </c>
      <c r="AA8" s="5" t="s">
        <v>9</v>
      </c>
    </row>
    <row r="9" spans="1:27" ht="17.25" thickBot="1" x14ac:dyDescent="0.35">
      <c r="A9" s="30" t="s">
        <v>35</v>
      </c>
      <c r="B9" s="23" t="s">
        <v>36</v>
      </c>
      <c r="C9" s="23" t="s">
        <v>37</v>
      </c>
      <c r="D9" s="23">
        <v>61709</v>
      </c>
      <c r="E9" s="23" t="s">
        <v>38</v>
      </c>
      <c r="F9" s="29" t="s">
        <v>40</v>
      </c>
      <c r="G9" s="24" t="s">
        <v>39</v>
      </c>
      <c r="H9" s="29"/>
      <c r="I9" s="29" t="s">
        <v>41</v>
      </c>
      <c r="J9" s="18">
        <f>SUM(K9:O9)</f>
        <v>650000</v>
      </c>
      <c r="K9" s="19">
        <v>300000</v>
      </c>
      <c r="L9" s="19">
        <v>0</v>
      </c>
      <c r="M9" s="19">
        <v>300000</v>
      </c>
      <c r="N9" s="19">
        <v>0</v>
      </c>
      <c r="O9" s="20">
        <v>50000</v>
      </c>
      <c r="P9" s="18">
        <f>SUM(Q9:U9)</f>
        <v>600000</v>
      </c>
      <c r="Q9" s="21">
        <v>300000</v>
      </c>
      <c r="R9" s="21">
        <v>0</v>
      </c>
      <c r="S9" s="21">
        <v>300000</v>
      </c>
      <c r="T9" s="21">
        <v>0</v>
      </c>
      <c r="U9" s="21">
        <v>0</v>
      </c>
      <c r="V9" s="18">
        <f>SUM(W9:AA9)</f>
        <v>50000</v>
      </c>
      <c r="W9" s="22">
        <v>0</v>
      </c>
      <c r="X9" s="22">
        <v>0</v>
      </c>
      <c r="Y9" s="22">
        <v>0</v>
      </c>
      <c r="Z9" s="22">
        <v>0</v>
      </c>
      <c r="AA9" s="22">
        <v>50000</v>
      </c>
    </row>
    <row r="10" spans="1:27" x14ac:dyDescent="0.3">
      <c r="A10" s="26" t="s">
        <v>10</v>
      </c>
      <c r="B10" s="27" t="s">
        <v>10</v>
      </c>
      <c r="C10" s="27" t="s">
        <v>10</v>
      </c>
      <c r="D10" s="27" t="s">
        <v>10</v>
      </c>
      <c r="E10" s="27" t="s">
        <v>10</v>
      </c>
      <c r="F10" s="28" t="s">
        <v>11</v>
      </c>
      <c r="G10" s="28" t="s">
        <v>11</v>
      </c>
      <c r="H10" s="28"/>
      <c r="I10" s="28"/>
      <c r="J10" s="10">
        <f>SUM(K10:O10)</f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>SUM(Q10:U10)</f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f>SUM(W10:AA10)</f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x14ac:dyDescent="0.3">
      <c r="A11" s="7" t="s">
        <v>10</v>
      </c>
      <c r="B11" s="8" t="s">
        <v>10</v>
      </c>
      <c r="C11" s="8" t="s">
        <v>10</v>
      </c>
      <c r="D11" s="8" t="s">
        <v>10</v>
      </c>
      <c r="E11" s="8" t="s">
        <v>10</v>
      </c>
      <c r="F11" s="9" t="s">
        <v>11</v>
      </c>
      <c r="G11" s="9" t="s">
        <v>11</v>
      </c>
      <c r="H11" s="9"/>
      <c r="I11" s="9"/>
      <c r="J11" s="10">
        <f>SUM(K11:O11)</f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f>SUM(Q11:U11)</f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f>SUM(W11:AA11)</f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1:27" x14ac:dyDescent="0.3">
      <c r="A12" s="7" t="s">
        <v>10</v>
      </c>
      <c r="B12" s="8" t="s">
        <v>10</v>
      </c>
      <c r="C12" s="8" t="s">
        <v>10</v>
      </c>
      <c r="D12" s="8" t="s">
        <v>10</v>
      </c>
      <c r="E12" s="8" t="s">
        <v>10</v>
      </c>
      <c r="F12" s="9" t="s">
        <v>11</v>
      </c>
      <c r="G12" s="9" t="s">
        <v>11</v>
      </c>
      <c r="H12" s="9"/>
      <c r="I12" s="9"/>
      <c r="J12" s="10">
        <f>SUM(K12:O12)</f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>SUM(Q12:U12)</f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f>SUM(W12:AA12)</f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</row>
    <row r="13" spans="1:27" x14ac:dyDescent="0.3">
      <c r="A13" s="7" t="s">
        <v>10</v>
      </c>
      <c r="B13" s="8" t="s">
        <v>10</v>
      </c>
      <c r="C13" s="8" t="s">
        <v>10</v>
      </c>
      <c r="D13" s="8" t="s">
        <v>10</v>
      </c>
      <c r="E13" s="8" t="s">
        <v>10</v>
      </c>
      <c r="F13" s="9" t="s">
        <v>11</v>
      </c>
      <c r="G13" s="9" t="s">
        <v>11</v>
      </c>
      <c r="H13" s="9"/>
      <c r="I13" s="9"/>
      <c r="J13" s="10">
        <f>SUM(K13:O13)</f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f>SUM(Q13:U13)</f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f>SUM(W13:AA13)</f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</row>
    <row r="15" spans="1:27" x14ac:dyDescent="0.3">
      <c r="A15" s="14" t="s">
        <v>19</v>
      </c>
      <c r="B15" s="15" t="s">
        <v>27</v>
      </c>
    </row>
    <row r="19" spans="1:27" x14ac:dyDescent="0.3">
      <c r="A19" s="11"/>
      <c r="B19" s="91" t="s">
        <v>28</v>
      </c>
      <c r="C19" s="91"/>
      <c r="D19" s="91"/>
      <c r="E19" s="12"/>
      <c r="F19" s="96" t="s">
        <v>28</v>
      </c>
      <c r="G19" s="96"/>
      <c r="H19" s="13"/>
      <c r="I19" s="13"/>
      <c r="J19" s="96" t="s">
        <v>28</v>
      </c>
      <c r="K19" s="96"/>
      <c r="L19" s="96"/>
      <c r="M19" s="96"/>
      <c r="P19" s="96" t="s">
        <v>29</v>
      </c>
      <c r="Q19" s="96"/>
      <c r="R19" s="11"/>
      <c r="S19" s="11"/>
      <c r="U19" s="13"/>
      <c r="V19" s="13"/>
      <c r="W19" s="13"/>
      <c r="X19" s="13"/>
      <c r="Y19" s="13"/>
      <c r="Z19" s="13"/>
    </row>
    <row r="20" spans="1:27" x14ac:dyDescent="0.3">
      <c r="A20" s="11"/>
      <c r="B20" s="116" t="s">
        <v>1</v>
      </c>
      <c r="C20" s="116"/>
      <c r="D20" s="116"/>
      <c r="E20" s="12"/>
      <c r="F20" s="116" t="s">
        <v>2</v>
      </c>
      <c r="G20" s="116"/>
      <c r="H20" s="16"/>
      <c r="I20" s="16"/>
      <c r="J20" s="116" t="s">
        <v>3</v>
      </c>
      <c r="K20" s="116"/>
      <c r="L20" s="116"/>
      <c r="M20" s="116"/>
      <c r="O20" s="116" t="s">
        <v>31</v>
      </c>
      <c r="P20" s="116"/>
      <c r="Q20" s="116"/>
      <c r="R20" s="116"/>
      <c r="S20" s="116"/>
      <c r="U20" s="12"/>
    </row>
    <row r="22" spans="1:27" x14ac:dyDescent="0.3">
      <c r="A22" s="113" t="s">
        <v>15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</row>
  </sheetData>
  <mergeCells count="21">
    <mergeCell ref="A22:AA22"/>
    <mergeCell ref="P7:U7"/>
    <mergeCell ref="V7:AA7"/>
    <mergeCell ref="B19:D19"/>
    <mergeCell ref="F19:G19"/>
    <mergeCell ref="B20:D20"/>
    <mergeCell ref="E7:E8"/>
    <mergeCell ref="J20:M20"/>
    <mergeCell ref="G7:G8"/>
    <mergeCell ref="P19:Q19"/>
    <mergeCell ref="F20:G20"/>
    <mergeCell ref="F7:F8"/>
    <mergeCell ref="O20:S20"/>
    <mergeCell ref="J7:O7"/>
    <mergeCell ref="J19:M19"/>
    <mergeCell ref="A1:O1"/>
    <mergeCell ref="A7:A8"/>
    <mergeCell ref="B7:B8"/>
    <mergeCell ref="C7:C8"/>
    <mergeCell ref="D7:D8"/>
    <mergeCell ref="H7:I7"/>
  </mergeCells>
  <hyperlinks>
    <hyperlink ref="J6" location="'Instructivo Anexo 5'!A1" display="INSTRUCTIVO"/>
    <hyperlink ref="X6" location="'Instructivo Anexo 5'!A1" display="INSTRUCTIVO"/>
    <hyperlink ref="H7:I7" r:id="rId1" display="OBRA CAPITALIZABLE   (8)"/>
  </hyperlinks>
  <printOptions horizontalCentered="1"/>
  <pageMargins left="0.39370078740157483" right="0.39370078740157483" top="0.74803149606299213" bottom="0.74803149606299213" header="0.31496062992125984" footer="0.31496062992125984"/>
  <pageSetup scale="2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3</vt:lpstr>
      <vt:lpstr>ANEXO 3 ejemplo</vt:lpstr>
      <vt:lpstr>'ANEXO 3'!Área_de_impresión</vt:lpstr>
      <vt:lpstr>'ANEXO 3 ejemplo'!Área_de_impresión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</dc:creator>
  <cp:lastModifiedBy>Contabilidad2018</cp:lastModifiedBy>
  <cp:lastPrinted>2018-11-05T17:57:50Z</cp:lastPrinted>
  <dcterms:created xsi:type="dcterms:W3CDTF">2008-03-24T18:56:52Z</dcterms:created>
  <dcterms:modified xsi:type="dcterms:W3CDTF">2018-11-07T16:27:24Z</dcterms:modified>
</cp:coreProperties>
</file>