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2020\PROGRAMAS\1. Programas Autorizados\"/>
    </mc:Choice>
  </mc:AlternateContent>
  <xr:revisionPtr revIDLastSave="0" documentId="13_ncr:1_{B722ED5D-3CF4-4EBA-8C86-634EE9658CD4}" xr6:coauthVersionLast="45" xr6:coauthVersionMax="45" xr10:uidLastSave="{00000000-0000-0000-0000-000000000000}"/>
  <bookViews>
    <workbookView xWindow="-120" yWindow="-120" windowWidth="29040" windowHeight="15840" tabRatio="890" activeTab="2" xr2:uid="{56AE3BEE-5108-43D9-A03B-333048F177D5}"/>
  </bookViews>
  <sheets>
    <sheet name="PORTADA" sheetId="13" r:id="rId1"/>
    <sheet name="RESUMEN 2020 (RUBRO)" sheetId="14" r:id="rId2"/>
    <sheet name="POA 2020" sheetId="19" r:id="rId3"/>
  </sheets>
  <definedNames>
    <definedName name="_xlnm._FilterDatabase" localSheetId="2" hidden="1">'POA 2020'!$C$6:$Z$152</definedName>
    <definedName name="_xlnm.Print_Area" localSheetId="2">'POA 2020'!$B$1:$AA$166</definedName>
    <definedName name="_xlnm.Print_Area" localSheetId="0">PORTADA!$A$1:$R$17</definedName>
    <definedName name="_xlnm.Print_Area" localSheetId="1">'RESUMEN 2020 (RUBRO)'!$A$1:$O$27</definedName>
    <definedName name="Clave_de_Localidad_Equivalente" comment="LOCALIDAD">#REF!</definedName>
    <definedName name="Grado_de_Rezago_Social" comment="REZAGO SOCIAL">#REF!</definedName>
    <definedName name="LOCALIDAD">#REF!</definedName>
    <definedName name="Localidad_Equivalente" comment="LOCALIDAD">#REF!</definedName>
    <definedName name="Población_2010" comment="POBLACIÓN">#REF!</definedName>
    <definedName name="SELECCIÓN" comment="DATOS">#REF!</definedName>
    <definedName name="_xlnm.Print_Titles" localSheetId="2">'POA 2020'!$1:$8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5" i="14" l="1"/>
  <c r="S65" i="19"/>
  <c r="S62" i="19"/>
  <c r="S63" i="19" s="1"/>
  <c r="T130" i="19" l="1"/>
  <c r="F18" i="14" s="1"/>
  <c r="S127" i="19"/>
  <c r="S112" i="19"/>
  <c r="D24" i="14"/>
  <c r="D23" i="14"/>
  <c r="C24" i="14"/>
  <c r="C23" i="14"/>
  <c r="D22" i="14"/>
  <c r="C22" i="14"/>
  <c r="D21" i="14"/>
  <c r="C21" i="14"/>
  <c r="D20" i="14"/>
  <c r="C20" i="14"/>
  <c r="D19" i="14"/>
  <c r="C19" i="14"/>
  <c r="D18" i="14"/>
  <c r="C18" i="14"/>
  <c r="D14" i="14"/>
  <c r="C14" i="14"/>
  <c r="D13" i="14"/>
  <c r="C13" i="14"/>
  <c r="D12" i="14"/>
  <c r="C12" i="14"/>
  <c r="D11" i="14"/>
  <c r="C11" i="14"/>
  <c r="D10" i="14"/>
  <c r="C10" i="14"/>
  <c r="D9" i="14"/>
  <c r="C9" i="14"/>
  <c r="D8" i="14"/>
  <c r="C8" i="14"/>
  <c r="W163" i="19"/>
  <c r="I24" i="14" s="1"/>
  <c r="T157" i="19"/>
  <c r="F22" i="14" s="1"/>
  <c r="U157" i="19"/>
  <c r="G22" i="14" s="1"/>
  <c r="V157" i="19"/>
  <c r="H22" i="14" s="1"/>
  <c r="W157" i="19"/>
  <c r="I22" i="14" s="1"/>
  <c r="X157" i="19"/>
  <c r="J22" i="14" s="1"/>
  <c r="Y157" i="19"/>
  <c r="K22" i="14" s="1"/>
  <c r="Z157" i="19"/>
  <c r="L22" i="14" s="1"/>
  <c r="W152" i="19"/>
  <c r="I21" i="14" s="1"/>
  <c r="T149" i="19"/>
  <c r="F20" i="14" s="1"/>
  <c r="U149" i="19"/>
  <c r="G20" i="14" s="1"/>
  <c r="V149" i="19"/>
  <c r="H20" i="14" s="1"/>
  <c r="W149" i="19"/>
  <c r="I20" i="14" s="1"/>
  <c r="X149" i="19"/>
  <c r="J20" i="14" s="1"/>
  <c r="Y149" i="19"/>
  <c r="K20" i="14" s="1"/>
  <c r="Z149" i="19"/>
  <c r="L20" i="14" s="1"/>
  <c r="T143" i="19"/>
  <c r="F19" i="14" s="1"/>
  <c r="U143" i="19"/>
  <c r="G19" i="14" s="1"/>
  <c r="V143" i="19"/>
  <c r="H19" i="14" s="1"/>
  <c r="W143" i="19"/>
  <c r="I19" i="14" s="1"/>
  <c r="X143" i="19"/>
  <c r="J19" i="14" s="1"/>
  <c r="Y143" i="19"/>
  <c r="K19" i="14" s="1"/>
  <c r="Z143" i="19"/>
  <c r="L19" i="14" s="1"/>
  <c r="U130" i="19"/>
  <c r="G18" i="14" s="1"/>
  <c r="V130" i="19"/>
  <c r="H18" i="14" s="1"/>
  <c r="W130" i="19"/>
  <c r="I18" i="14" s="1"/>
  <c r="X130" i="19"/>
  <c r="J18" i="14" s="1"/>
  <c r="Y130" i="19"/>
  <c r="K18" i="14" s="1"/>
  <c r="Z130" i="19"/>
  <c r="L18" i="14" s="1"/>
  <c r="W70" i="19"/>
  <c r="I13" i="14" s="1"/>
  <c r="T87" i="19"/>
  <c r="F14" i="14" s="1"/>
  <c r="U87" i="19"/>
  <c r="G14" i="14" s="1"/>
  <c r="V87" i="19"/>
  <c r="H14" i="14" s="1"/>
  <c r="W87" i="19"/>
  <c r="I14" i="14" s="1"/>
  <c r="X87" i="19"/>
  <c r="J14" i="14" s="1"/>
  <c r="Y87" i="19"/>
  <c r="K14" i="14" s="1"/>
  <c r="Z87" i="19"/>
  <c r="L14" i="14" s="1"/>
  <c r="T70" i="19"/>
  <c r="U70" i="19"/>
  <c r="V70" i="19"/>
  <c r="X70" i="19"/>
  <c r="J13" i="14" s="1"/>
  <c r="Y70" i="19"/>
  <c r="K13" i="14" s="1"/>
  <c r="Z70" i="19"/>
  <c r="L13" i="14" s="1"/>
  <c r="T63" i="19"/>
  <c r="F12" i="14" s="1"/>
  <c r="U63" i="19"/>
  <c r="G12" i="14" s="1"/>
  <c r="V63" i="19"/>
  <c r="H12" i="14" s="1"/>
  <c r="W63" i="19"/>
  <c r="I12" i="14" s="1"/>
  <c r="X63" i="19"/>
  <c r="J12" i="14" s="1"/>
  <c r="Y63" i="19"/>
  <c r="K12" i="14" s="1"/>
  <c r="Z63" i="19"/>
  <c r="L12" i="14" s="1"/>
  <c r="T60" i="19"/>
  <c r="F11" i="14" s="1"/>
  <c r="U60" i="19"/>
  <c r="G11" i="14" s="1"/>
  <c r="V60" i="19"/>
  <c r="H11" i="14" s="1"/>
  <c r="W60" i="19"/>
  <c r="I11" i="14" s="1"/>
  <c r="X60" i="19"/>
  <c r="J11" i="14" s="1"/>
  <c r="Y60" i="19"/>
  <c r="K11" i="14" s="1"/>
  <c r="Z60" i="19"/>
  <c r="L11" i="14" s="1"/>
  <c r="T57" i="19"/>
  <c r="F10" i="14" s="1"/>
  <c r="U57" i="19"/>
  <c r="G10" i="14" s="1"/>
  <c r="V57" i="19"/>
  <c r="H10" i="14" s="1"/>
  <c r="W57" i="19"/>
  <c r="I10" i="14" s="1"/>
  <c r="X57" i="19"/>
  <c r="J10" i="14" s="1"/>
  <c r="Y57" i="19"/>
  <c r="K10" i="14" s="1"/>
  <c r="Z57" i="19"/>
  <c r="L10" i="14" s="1"/>
  <c r="T29" i="19"/>
  <c r="F9" i="14" s="1"/>
  <c r="U29" i="19"/>
  <c r="G9" i="14" s="1"/>
  <c r="V29" i="19"/>
  <c r="H9" i="14" s="1"/>
  <c r="W29" i="19"/>
  <c r="I9" i="14" s="1"/>
  <c r="X29" i="19"/>
  <c r="J9" i="14" s="1"/>
  <c r="Y29" i="19"/>
  <c r="K9" i="14" s="1"/>
  <c r="Z29" i="19"/>
  <c r="L9" i="14" s="1"/>
  <c r="T16" i="19"/>
  <c r="F8" i="14" s="1"/>
  <c r="U16" i="19"/>
  <c r="G8" i="14" s="1"/>
  <c r="V16" i="19"/>
  <c r="H8" i="14" s="1"/>
  <c r="W16" i="19"/>
  <c r="I8" i="14" s="1"/>
  <c r="X16" i="19"/>
  <c r="J8" i="14" s="1"/>
  <c r="Y16" i="19"/>
  <c r="K8" i="14" s="1"/>
  <c r="Z16" i="19"/>
  <c r="L8" i="14" s="1"/>
  <c r="Z163" i="19"/>
  <c r="Y163" i="19"/>
  <c r="K24" i="14" s="1"/>
  <c r="X163" i="19"/>
  <c r="V163" i="19"/>
  <c r="U163" i="19"/>
  <c r="G24" i="14" s="1"/>
  <c r="T163" i="19"/>
  <c r="Z160" i="19"/>
  <c r="L23" i="14" s="1"/>
  <c r="Y160" i="19"/>
  <c r="K23" i="14" s="1"/>
  <c r="X160" i="19"/>
  <c r="J23" i="14" s="1"/>
  <c r="W160" i="19"/>
  <c r="I23" i="14" s="1"/>
  <c r="V160" i="19"/>
  <c r="H23" i="14" s="1"/>
  <c r="U160" i="19"/>
  <c r="G23" i="14" s="1"/>
  <c r="T160" i="19"/>
  <c r="F23" i="14" s="1"/>
  <c r="T152" i="19"/>
  <c r="F21" i="14" s="1"/>
  <c r="U152" i="19"/>
  <c r="G21" i="14" s="1"/>
  <c r="V152" i="19"/>
  <c r="H21" i="14" s="1"/>
  <c r="X152" i="19"/>
  <c r="J21" i="14" s="1"/>
  <c r="Y152" i="19"/>
  <c r="K21" i="14" s="1"/>
  <c r="Z152" i="19"/>
  <c r="L21" i="14" s="1"/>
  <c r="S129" i="19"/>
  <c r="S128" i="19"/>
  <c r="P128" i="19" s="1"/>
  <c r="S56" i="19"/>
  <c r="S55" i="19"/>
  <c r="S86" i="19"/>
  <c r="S85" i="19"/>
  <c r="S15" i="19"/>
  <c r="P127" i="19"/>
  <c r="S69" i="19"/>
  <c r="S68" i="19"/>
  <c r="S84" i="19"/>
  <c r="S83" i="19"/>
  <c r="S28" i="19"/>
  <c r="S148" i="19"/>
  <c r="S126" i="19"/>
  <c r="P126" i="19"/>
  <c r="S125" i="19"/>
  <c r="P125" i="19"/>
  <c r="S124" i="19"/>
  <c r="S123" i="19"/>
  <c r="S82" i="19"/>
  <c r="S27" i="19"/>
  <c r="S26" i="19"/>
  <c r="S156" i="19"/>
  <c r="S122" i="19"/>
  <c r="P122" i="19" s="1"/>
  <c r="S121" i="19"/>
  <c r="S120" i="19"/>
  <c r="S119" i="19"/>
  <c r="S54" i="19"/>
  <c r="S53" i="19"/>
  <c r="E12" i="14"/>
  <c r="S25" i="19"/>
  <c r="S118" i="19"/>
  <c r="S117" i="19"/>
  <c r="P117" i="19" s="1"/>
  <c r="S52" i="19"/>
  <c r="S116" i="19"/>
  <c r="P116" i="19" s="1"/>
  <c r="S51" i="19"/>
  <c r="S50" i="19"/>
  <c r="S24" i="19"/>
  <c r="S23" i="19"/>
  <c r="S142" i="19"/>
  <c r="S115" i="19"/>
  <c r="S49" i="19"/>
  <c r="S48" i="19"/>
  <c r="S47" i="19"/>
  <c r="S155" i="19"/>
  <c r="S141" i="19"/>
  <c r="S114" i="19"/>
  <c r="P114" i="19" s="1"/>
  <c r="S67" i="19"/>
  <c r="S46" i="19"/>
  <c r="S45" i="19"/>
  <c r="S44" i="19"/>
  <c r="S140" i="19"/>
  <c r="S139" i="19"/>
  <c r="S113" i="19"/>
  <c r="S111" i="19"/>
  <c r="S162" i="19"/>
  <c r="S159" i="19"/>
  <c r="S147" i="19"/>
  <c r="S138" i="19"/>
  <c r="S137" i="19"/>
  <c r="S66" i="19"/>
  <c r="S70" i="19" s="1"/>
  <c r="S146" i="19"/>
  <c r="S81" i="19"/>
  <c r="S80" i="19"/>
  <c r="S22" i="19"/>
  <c r="S154" i="19"/>
  <c r="S110" i="19"/>
  <c r="S109" i="19"/>
  <c r="P109" i="19" s="1"/>
  <c r="S151" i="19"/>
  <c r="S43" i="19"/>
  <c r="S136" i="19"/>
  <c r="S106" i="19"/>
  <c r="S108" i="19"/>
  <c r="S107" i="19"/>
  <c r="P107" i="19" s="1"/>
  <c r="S79" i="19"/>
  <c r="S105" i="19"/>
  <c r="S104" i="19"/>
  <c r="P104" i="19" s="1"/>
  <c r="S42" i="19"/>
  <c r="S41" i="19"/>
  <c r="S78" i="19"/>
  <c r="S77" i="19"/>
  <c r="S76" i="19"/>
  <c r="S21" i="19"/>
  <c r="S20" i="19"/>
  <c r="S14" i="19"/>
  <c r="S103" i="19"/>
  <c r="P103" i="19" s="1"/>
  <c r="S40" i="19"/>
  <c r="S39" i="19"/>
  <c r="S75" i="19"/>
  <c r="S135" i="19"/>
  <c r="S102" i="19"/>
  <c r="P102" i="19" s="1"/>
  <c r="S38" i="19"/>
  <c r="S37" i="19"/>
  <c r="S36" i="19"/>
  <c r="S35" i="19"/>
  <c r="S74" i="19"/>
  <c r="S13" i="19"/>
  <c r="S145" i="19"/>
  <c r="S101" i="19"/>
  <c r="P101" i="19" s="1"/>
  <c r="S100" i="19"/>
  <c r="P100" i="19" s="1"/>
  <c r="S34" i="19"/>
  <c r="S73" i="19"/>
  <c r="S134" i="19"/>
  <c r="S133" i="19"/>
  <c r="S132" i="19"/>
  <c r="S143" i="19" s="1"/>
  <c r="S99" i="19"/>
  <c r="P99" i="19" s="1"/>
  <c r="S98" i="19"/>
  <c r="P98" i="19" s="1"/>
  <c r="S59" i="19"/>
  <c r="S97" i="19"/>
  <c r="S96" i="19"/>
  <c r="S95" i="19"/>
  <c r="S19" i="19"/>
  <c r="S12" i="19"/>
  <c r="S94" i="19"/>
  <c r="P94" i="19" s="1"/>
  <c r="S33" i="19"/>
  <c r="S32" i="19"/>
  <c r="S11" i="19"/>
  <c r="S93" i="19"/>
  <c r="P93" i="19" s="1"/>
  <c r="S92" i="19"/>
  <c r="S130" i="19" s="1"/>
  <c r="S31" i="19"/>
  <c r="S72" i="19"/>
  <c r="S87" i="19" s="1"/>
  <c r="S18" i="19"/>
  <c r="S16" i="19" l="1"/>
  <c r="E8" i="14" s="1"/>
  <c r="S152" i="19"/>
  <c r="E21" i="14" s="1"/>
  <c r="S29" i="19"/>
  <c r="S57" i="19"/>
  <c r="S60" i="19"/>
  <c r="E11" i="14" s="1"/>
  <c r="E22" i="14"/>
  <c r="S157" i="19"/>
  <c r="S149" i="19"/>
  <c r="E20" i="14" s="1"/>
  <c r="S163" i="19"/>
  <c r="E24" i="14" s="1"/>
  <c r="S160" i="19"/>
  <c r="E23" i="14" s="1"/>
  <c r="E14" i="14"/>
  <c r="E13" i="14"/>
  <c r="E9" i="14"/>
  <c r="E10" i="14"/>
  <c r="E18" i="14"/>
  <c r="T164" i="19"/>
  <c r="V164" i="19"/>
  <c r="F24" i="14"/>
  <c r="E19" i="14"/>
  <c r="D25" i="14"/>
  <c r="H24" i="14"/>
  <c r="V88" i="19"/>
  <c r="T88" i="19"/>
  <c r="Y164" i="19"/>
  <c r="U164" i="19"/>
  <c r="F13" i="14"/>
  <c r="X164" i="19"/>
  <c r="J24" i="14"/>
  <c r="Z164" i="19"/>
  <c r="L24" i="14"/>
  <c r="Y88" i="19"/>
  <c r="W164" i="19"/>
  <c r="H13" i="14"/>
  <c r="Z88" i="19"/>
  <c r="X88" i="19"/>
  <c r="U88" i="19"/>
  <c r="W88" i="19"/>
  <c r="G13" i="14"/>
  <c r="D15" i="14"/>
  <c r="V165" i="19" l="1"/>
  <c r="S164" i="19"/>
  <c r="Z165" i="19"/>
  <c r="T165" i="19"/>
  <c r="S88" i="19"/>
  <c r="U165" i="19"/>
  <c r="X165" i="19"/>
  <c r="W165" i="19"/>
  <c r="Y165" i="19"/>
  <c r="D26" i="14"/>
  <c r="S165" i="19" l="1"/>
  <c r="I15" i="14"/>
  <c r="M15" i="14" l="1"/>
  <c r="M26" i="14" s="1"/>
  <c r="K15" i="14" l="1"/>
  <c r="F15" i="14"/>
  <c r="L15" i="14"/>
  <c r="J15" i="14"/>
  <c r="H15" i="14"/>
  <c r="G15" i="14"/>
  <c r="E15" i="14" l="1"/>
  <c r="J25" i="14"/>
  <c r="J26" i="14" s="1"/>
  <c r="G25" i="14" l="1"/>
  <c r="G26" i="14" s="1"/>
  <c r="I25" i="14"/>
  <c r="H25" i="14"/>
  <c r="H26" i="14" s="1"/>
  <c r="K25" i="14"/>
  <c r="K26" i="14" s="1"/>
  <c r="L25" i="14"/>
  <c r="L26" i="14" s="1"/>
  <c r="F25" i="14"/>
  <c r="F26" i="14" s="1"/>
  <c r="E25" i="14"/>
  <c r="E26" i="14" s="1"/>
  <c r="I26" i="14" l="1"/>
  <c r="I29" i="14" s="1"/>
</calcChain>
</file>

<file path=xl/sharedStrings.xml><?xml version="1.0" encoding="utf-8"?>
<sst xmlns="http://schemas.openxmlformats.org/spreadsheetml/2006/main" count="1580" uniqueCount="530">
  <si>
    <t>COATEPEC DE MORELOS</t>
  </si>
  <si>
    <t>SAN JUAN ZITACUARO</t>
  </si>
  <si>
    <t>EL AGUACATE</t>
  </si>
  <si>
    <t>CRESCENCIO MORALES</t>
  </si>
  <si>
    <t>TIMBINEO DE LOS CONTRERAS</t>
  </si>
  <si>
    <t>CARPINTEROS</t>
  </si>
  <si>
    <t>CHICHIMEQUILLAS DE ESCOBEDO</t>
  </si>
  <si>
    <t>IGNACIO LÓPEZ RAYÓN</t>
  </si>
  <si>
    <t>NICOLÁS ROMERO</t>
  </si>
  <si>
    <t>OCURIO</t>
  </si>
  <si>
    <t>CURUNGUEO</t>
  </si>
  <si>
    <t>MANZANILLOS</t>
  </si>
  <si>
    <t>HEROICA ZITÁCUARO</t>
  </si>
  <si>
    <t>1. OBRA DE INCIDENCIA DIRECTA</t>
  </si>
  <si>
    <t>2. OBRA COMPLEMENTARIA</t>
  </si>
  <si>
    <t>FRANCISCO SERRATO</t>
  </si>
  <si>
    <t>LA COMUNIDAD</t>
  </si>
  <si>
    <t>SAN FELIPE LOS ALZATI</t>
  </si>
  <si>
    <t>UNIDAD</t>
  </si>
  <si>
    <t>CANTIDAD</t>
  </si>
  <si>
    <t>ZIRÁHUATO DE LOS BERNAL</t>
  </si>
  <si>
    <t>VALLE VERDE</t>
  </si>
  <si>
    <t>DONACIANO OJEDA</t>
  </si>
  <si>
    <t>APUTZIO DE JUÁREZ</t>
  </si>
  <si>
    <t>TANQUE</t>
  </si>
  <si>
    <t>AULA</t>
  </si>
  <si>
    <t>NO. DE OBRA</t>
  </si>
  <si>
    <t>UBICACIÓN</t>
  </si>
  <si>
    <t>GRADO DE MARGINACIÓN</t>
  </si>
  <si>
    <t>TIPO DE PROYECTO Y/O INCIDENCIA</t>
  </si>
  <si>
    <t>NOMBRE DE LA OBRA</t>
  </si>
  <si>
    <t>MODALIDAD DE EJECUCIÓN</t>
  </si>
  <si>
    <t>METAS PROGRAMADAS</t>
  </si>
  <si>
    <t>COSTO TOTAL</t>
  </si>
  <si>
    <t>MUNICIPAL DIRECTO</t>
  </si>
  <si>
    <t>ESTATAL</t>
  </si>
  <si>
    <t>FEDERAL</t>
  </si>
  <si>
    <t>FISM-DF</t>
  </si>
  <si>
    <t>CONVENIDO</t>
  </si>
  <si>
    <t>RECURSOS PROGRAMADOS</t>
  </si>
  <si>
    <t>AYUNTAMIENTO CONSTITUCIONAL DE ZITÁCUARO, MICHOACÁN DE OCAMPO</t>
  </si>
  <si>
    <t>LOCALIDAD (INEGI)</t>
  </si>
  <si>
    <t>OK</t>
  </si>
  <si>
    <t>MEDIO</t>
  </si>
  <si>
    <t>URB</t>
  </si>
  <si>
    <t>CONTRATO</t>
  </si>
  <si>
    <t>CONSTRUCCIÓN DE TANQUE DE ALMACENAMIENTO DE AGUA POTABLE</t>
  </si>
  <si>
    <t>AYS</t>
  </si>
  <si>
    <t>DIRECTA</t>
  </si>
  <si>
    <t>ADMINISTRACIÓN DIRECTA</t>
  </si>
  <si>
    <t>CONSTRUCCIÓN DE DRENAJE SANITARIO</t>
  </si>
  <si>
    <t>ED</t>
  </si>
  <si>
    <t>OBRA</t>
  </si>
  <si>
    <t>VIV</t>
  </si>
  <si>
    <t>SAL</t>
  </si>
  <si>
    <t>CURUNGUEO, 1A. MZA.</t>
  </si>
  <si>
    <t>BAJO</t>
  </si>
  <si>
    <t>MUY BAJO</t>
  </si>
  <si>
    <t>FRANCISCO SERRATO, 1A. MZA.</t>
  </si>
  <si>
    <t>NO APLICA</t>
  </si>
  <si>
    <t>APORTACIÓN DE BENEFICIARIOS</t>
  </si>
  <si>
    <t>CRESCENCIO MORALES, 1A. MZA.</t>
  </si>
  <si>
    <t xml:space="preserve">AMPLIACIÓN DE RED  DE ENERGÍA ELÉCTRICA </t>
  </si>
  <si>
    <t>MANZANILLOS (PRIMERA MANZANA)</t>
  </si>
  <si>
    <t>MANZANILLOS 1A. MZA.</t>
  </si>
  <si>
    <t>EMILIANO ZAPATA</t>
  </si>
  <si>
    <t>0001</t>
  </si>
  <si>
    <t>0003</t>
  </si>
  <si>
    <t>0006</t>
  </si>
  <si>
    <t>0007</t>
  </si>
  <si>
    <t>0011</t>
  </si>
  <si>
    <t>0013</t>
  </si>
  <si>
    <t>0014</t>
  </si>
  <si>
    <t>0015</t>
  </si>
  <si>
    <t>0019</t>
  </si>
  <si>
    <t>0020</t>
  </si>
  <si>
    <t>0021</t>
  </si>
  <si>
    <t>0023</t>
  </si>
  <si>
    <t>0026</t>
  </si>
  <si>
    <t>0028</t>
  </si>
  <si>
    <t>0029</t>
  </si>
  <si>
    <t>0031</t>
  </si>
  <si>
    <t>0033</t>
  </si>
  <si>
    <t>0035</t>
  </si>
  <si>
    <t>0036</t>
  </si>
  <si>
    <t>0037</t>
  </si>
  <si>
    <t>0039</t>
  </si>
  <si>
    <t>0050</t>
  </si>
  <si>
    <t>0052</t>
  </si>
  <si>
    <t>0056</t>
  </si>
  <si>
    <t>0058</t>
  </si>
  <si>
    <t>0060</t>
  </si>
  <si>
    <t>0065</t>
  </si>
  <si>
    <t>0069</t>
  </si>
  <si>
    <t>0076</t>
  </si>
  <si>
    <t>0080</t>
  </si>
  <si>
    <t>0081</t>
  </si>
  <si>
    <t>0082</t>
  </si>
  <si>
    <t>0085</t>
  </si>
  <si>
    <t>0090</t>
  </si>
  <si>
    <t>0103</t>
  </si>
  <si>
    <t>0118</t>
  </si>
  <si>
    <t>0135</t>
  </si>
  <si>
    <t>0136</t>
  </si>
  <si>
    <t>0155</t>
  </si>
  <si>
    <t>0158</t>
  </si>
  <si>
    <t>0162</t>
  </si>
  <si>
    <t>0181</t>
  </si>
  <si>
    <t>0203</t>
  </si>
  <si>
    <t>0207</t>
  </si>
  <si>
    <t>0215</t>
  </si>
  <si>
    <t>CAMÉMBARO</t>
  </si>
  <si>
    <t>TIMBINEO LOS CONTRERAS</t>
  </si>
  <si>
    <t>IGNACIO LÓPEZ RAYÓN (COYOTA PRIMERA MANZANA)</t>
  </si>
  <si>
    <t>CRESCENCIO MORALES (SAN MATEO)</t>
  </si>
  <si>
    <t>SAN FRANCISCO CURUNGUEO</t>
  </si>
  <si>
    <t>DONACIANO OJEDA (PRIMERA Y SEGUNDA MANZANA SAN FRANCISCO)</t>
  </si>
  <si>
    <t>COLONIA EMILIANO ZAPATA (SAN JUAN ZITÁCUARO)</t>
  </si>
  <si>
    <t>LA ENCARNACIÓN</t>
  </si>
  <si>
    <t>FRANCISCO SERRATO (SAN BARTOLO)</t>
  </si>
  <si>
    <t>LAS MAJADAS (RANCHO DE GUADALUPE)</t>
  </si>
  <si>
    <t>EL LINDERO (SEGUNDA MANZANA DE CRESCENCIO MORALES)</t>
  </si>
  <si>
    <t>LOMA LARGA</t>
  </si>
  <si>
    <t>MESAS DE ENANDIO (CUARTA MANZANA)</t>
  </si>
  <si>
    <t>MESA DE LOS ALZATI (MESA DE SAN FELIPE)</t>
  </si>
  <si>
    <t>EL NARANJO</t>
  </si>
  <si>
    <t>EL RINCÓN DE SAN FELIPE (TERCERA MANZANA SAN FELIPE)</t>
  </si>
  <si>
    <t>SAN FELIPE LOS ALZATI (COLONIA NUEVA)</t>
  </si>
  <si>
    <t>LA SOLEDAD (CUARTA MANZANA DE FRANCISCO SERRATO)</t>
  </si>
  <si>
    <t>TOMA DE AGUA</t>
  </si>
  <si>
    <t>EL LLANO DE CURUNGUEO</t>
  </si>
  <si>
    <t>PUERTO DE SAN FELIPE (EL TRÉBOL)</t>
  </si>
  <si>
    <t>LOS REYES (QUINTA MANZANA)</t>
  </si>
  <si>
    <t>LINDA VISTA (EL BOSQUE)</t>
  </si>
  <si>
    <t>LA Y GRIEGA</t>
  </si>
  <si>
    <t>RINCÓN DE NICOLÁS ROMERO (CEDROS TERCERA MANZANA)</t>
  </si>
  <si>
    <t>ARMADILLOS (TERCERA MANZANA DE TIMBINEO)</t>
  </si>
  <si>
    <t>LOS POLVILLOS (EL CRUCERO)</t>
  </si>
  <si>
    <t>LA COLONIA DE APUTZIO</t>
  </si>
  <si>
    <t>LA MESA</t>
  </si>
  <si>
    <t>LA MESA (LA MESA DE CEDANO)</t>
  </si>
  <si>
    <t>LA PRESA (SEGUNDA MANZANA BARRIO DE SANTA CRUZ)</t>
  </si>
  <si>
    <t>LA GIRONDA (HACIENDA LA GIRONDA)</t>
  </si>
  <si>
    <t>LAS PILITAS</t>
  </si>
  <si>
    <t>LOS MEJÍA</t>
  </si>
  <si>
    <t>ZITACUARO [PARQUE INDUSTRIAL]</t>
  </si>
  <si>
    <t>SAN MIGUEL CHICHIMEQUILLAS</t>
  </si>
  <si>
    <t>FRACCIONAMIENTO PRIMERO DE MAYO</t>
  </si>
  <si>
    <t>CLAVE DE LOCALIDAD</t>
  </si>
  <si>
    <t>OP</t>
  </si>
  <si>
    <t>ALUMBRADO PÚBLICO</t>
  </si>
  <si>
    <t>APUTZIO DE JUÁREZ (SANTA MARÍA)</t>
  </si>
  <si>
    <t xml:space="preserve">COMPLEMENTARIA </t>
  </si>
  <si>
    <t>RUBRO</t>
  </si>
  <si>
    <t>1.1 AGUA POTABLE</t>
  </si>
  <si>
    <t>NÚMERO DE BENEFICIARIOS DIRECTOS</t>
  </si>
  <si>
    <t>DEMARCACIÓN TERRITORIAL (TENENCIA, ENCARGATURA)</t>
  </si>
  <si>
    <t>REHABILITACIÓN DE CAMINO</t>
  </si>
  <si>
    <t>TECHUMBRE</t>
  </si>
  <si>
    <t>METROS LINEALES</t>
  </si>
  <si>
    <t>METROS CUADRADOS</t>
  </si>
  <si>
    <t>CANCHA</t>
  </si>
  <si>
    <t>OBRAS</t>
  </si>
  <si>
    <t>PUENTE</t>
  </si>
  <si>
    <t>CHICHIMEQUILLAS DE ESCOBEDO, 1A. MZA.</t>
  </si>
  <si>
    <t>SANITARIOS</t>
  </si>
  <si>
    <t>CURUNGUEO, LOMA LARGA</t>
  </si>
  <si>
    <t>DONACIANO OJEDA, 1A. MZA.</t>
  </si>
  <si>
    <t>SAN FELIPE LOS ALZATI, 1A. MZA.</t>
  </si>
  <si>
    <t>FRANCISCO SERRATO, 2A. MZA.</t>
  </si>
  <si>
    <t xml:space="preserve"> </t>
  </si>
  <si>
    <t>SUBTOTAL SANEAMIENTO</t>
  </si>
  <si>
    <t>SUBTOTAL AGUA POTABLE</t>
  </si>
  <si>
    <t>AMPLIACIÓN DE RED DE ENERGÍA ELÉCTRICA.</t>
  </si>
  <si>
    <t>FORTAMUN- DF</t>
  </si>
  <si>
    <t>FINANCIA-MIENTO</t>
  </si>
  <si>
    <t>-</t>
  </si>
  <si>
    <t xml:space="preserve">AMPLIACIÓN DE RED ELÉCTRICA DE  BAJA TENSIÓN </t>
  </si>
  <si>
    <t>REHABILITACIÓN  DE CAMINO</t>
  </si>
  <si>
    <t>REHABILITACIÓN DE CAMINOS RURALES</t>
  </si>
  <si>
    <t>REHABILITACIÓN DE CAMINO RURAL</t>
  </si>
  <si>
    <t>COLONIA EMILIANO ZAPATA</t>
  </si>
  <si>
    <t>CONSTRUCCIÓN DE DRENAJE</t>
  </si>
  <si>
    <t>PROGRAMA</t>
  </si>
  <si>
    <t>GASTOS INDIRECTOS</t>
  </si>
  <si>
    <t>PROGRAMA DE DESARROLLO INSTITUCIONAL</t>
  </si>
  <si>
    <t>EL AGUACATE, PARAJE LA VÍA</t>
  </si>
  <si>
    <t>CONSTRUCCIÓN DE RED DE DRENAJE SANITARIO</t>
  </si>
  <si>
    <t>CONSTRUCCCIÓN DE 2 AULAS EN ESC. PRIM. "JOSÉ MA. MORELOS"  CVE. 16DPR1978J</t>
  </si>
  <si>
    <t>ZIRÁHUATO DE LOS BERNAL, LA MESA</t>
  </si>
  <si>
    <t>PAVIMENTACIÓN DE CALLE A BASE DE CONCRETO HIDÁULICO</t>
  </si>
  <si>
    <t>APUTZIO DE JUÁREZ, LA COMUNIDAD.</t>
  </si>
  <si>
    <t xml:space="preserve">CONSTRUCCIÓN DE CANCHA DE USOS MÚLTIPLES </t>
  </si>
  <si>
    <t>FRANCISCO SERRATO 1A. Y 2A. MZA.</t>
  </si>
  <si>
    <t>CONSTRUCCIÓN DE BARDA PERIMETRAL EN ESC. PRIM. IND. "JUSTO SIERRA" CVE. 16DPB0206P</t>
  </si>
  <si>
    <t>NICOLÁS ROMERO, TOMA DE AGUA.</t>
  </si>
  <si>
    <t>NICOLÁS ROMERO, 1A. MZA.</t>
  </si>
  <si>
    <t>CRESCENCIO MORALES 1A. MZA.</t>
  </si>
  <si>
    <t>PAVIMENTACIÓN DE CONCRETO HIDRÁULICO DE VARIAS CALLES DEL CENTRO</t>
  </si>
  <si>
    <t>AMPLIACIÓN DE PUENTE VEHICULAR</t>
  </si>
  <si>
    <t xml:space="preserve">APUTZIO DE JUÁREZ, 4A.MZA. LINDA VISTA </t>
  </si>
  <si>
    <t>TIMBINEO DE LOS CONTRERAS, 3A. MZA. ARMADILLOS</t>
  </si>
  <si>
    <t>EL AGUACATE, "LA COMPUERTA"</t>
  </si>
  <si>
    <t>ZIRÁHUATO DE LOS BERNAL, EN LA ENTRADA AL PANTEÓN, PROL. BENITO JUÁREZ.</t>
  </si>
  <si>
    <t>CONSTRUCCIÓN DE PATIO CÍVICO EN ESCUELA TELESECUNDARIA CVE. 16ETV0905I</t>
  </si>
  <si>
    <t>CONSTRUCCIÓN DE DOMO EN ESCUELA PRIMARIA RURAL "20 DE NOVIEMBRE" CVE. 16DPR1946R</t>
  </si>
  <si>
    <t>CHICHIMEQUILLAS DE ESCOBEDO, AMPLIACIÓN DE SAN MIGUEL</t>
  </si>
  <si>
    <t>TERMINACIÓN DE DRENAJE SANITARIO</t>
  </si>
  <si>
    <t>IGNACIO LÓPEZ RAYÓN, 1A. MZA. COYOTA.</t>
  </si>
  <si>
    <t>CONSTRUCCIÓN DE ANDADOR PEATONAL A BASE DE CONCRETO HIDRÁULICO</t>
  </si>
  <si>
    <t xml:space="preserve">OCURIO </t>
  </si>
  <si>
    <t>NICOLÁS ROMERO 2A. MZA. LA CAPILLA, LOS PINITOS.</t>
  </si>
  <si>
    <t>NICOLÁS ROMERO, BARRANCA SECA</t>
  </si>
  <si>
    <t>EL AGUACATE, FRACC. PEÑARANDA</t>
  </si>
  <si>
    <t>EL AGUACATE, "EL MOLINO".</t>
  </si>
  <si>
    <t>IGNACIO LÓPEZ RAYÓN, LAS MAJADAS</t>
  </si>
  <si>
    <t>IGNACIO LÓPEZ RAYÓN, LOS REYES</t>
  </si>
  <si>
    <t>ZITÁCUARO</t>
  </si>
  <si>
    <t>INSTALACIÓN DE ALUMBRADO PÚBLICO</t>
  </si>
  <si>
    <t>COLONIA EMILIANO ZAPATA, HACIA LA ESCUELA</t>
  </si>
  <si>
    <t xml:space="preserve">TECHUMBRE </t>
  </si>
  <si>
    <t>ZIRÁHUATO DE LOS BERNAL, 3RA MZA OJO DE AGUA DE ZIRAHUATO DE LOS BERNAL</t>
  </si>
  <si>
    <t xml:space="preserve">SAN FRANCISCO CURUNGUEO, 2DA. MZA </t>
  </si>
  <si>
    <t>CONSTRUCCIÓN DE DOMO EN PRIMARIA "NIÑO ARTILLERO"</t>
  </si>
  <si>
    <t>CAMEMBARO, COATEPEC DE MORELOS</t>
  </si>
  <si>
    <t>REHABILITACION DE UN CANAL DE RIEGO</t>
  </si>
  <si>
    <t>DONACIANO OJEDA, 2A. MZA.</t>
  </si>
  <si>
    <t>PARAJE EL LLANITO, 1A MZA DE CURUNGEO</t>
  </si>
  <si>
    <t>CRESCENCIO MORALES, 2A. MZA. DEL LINDERO PARAJE EL MOLINO</t>
  </si>
  <si>
    <t>APUTZIO DE JUÁREZ, 4TA MZA.  LA Y GRIEGA</t>
  </si>
  <si>
    <t>CURUNGUEO, 1A. MZA PARAJE EL SABINAL</t>
  </si>
  <si>
    <t>PROGRAMA OPERATIVO ANUAL DEL EJERCICIO 2020</t>
  </si>
  <si>
    <t>CID</t>
  </si>
  <si>
    <t>ANEXO PROGRAMÁTICO DE OBRAS</t>
  </si>
  <si>
    <t>CONSTRUCCIÓN DE DOMO EN ÁREA DEPORTIVA EN ESCUELA PRIMARIA CVE. 16DPR2033C</t>
  </si>
  <si>
    <t>CONSTRUCCIÓN DE DOMO EN ÁREA DEPORTIVA EN ESCUELA SECUNDARIA NO. 95 CVE. 16DST0095N</t>
  </si>
  <si>
    <t>SAN FELIPE LOS ALZATI, 1A. MZA. COLONIA EMILIANO ZAPATA</t>
  </si>
  <si>
    <t>CONSTRUCCIÓN DE DOMO EN ÁREA DEPORTIVA EN ESCUELA SECUNDARIA JOSÉ VASCONCELOS CVE. 16DES0179C</t>
  </si>
  <si>
    <t>CONSTRUCCIÓN DE DOMO EN CANCHA DEPORTIVA</t>
  </si>
  <si>
    <t>IGNACIO LOPEZ RAYÓN, MESAS DE ENANDIO.</t>
  </si>
  <si>
    <t>TERMINACION DE SANITARIOS EN PREESCOLAR C.E.P.I. DANGA TUXMU CVE. 16DCC0253V</t>
  </si>
  <si>
    <t>SAN FELIPE LOS ALZATI, 2A. MZA. LA MESA DE SAN FELIPE</t>
  </si>
  <si>
    <t>CONSTRUCCIÓN DE ANDADOR PEATONAL (1A. ETAPA).</t>
  </si>
  <si>
    <t>SAN FELIPE LOS ALZATI, EL RINCÓN DE DONGÚ.</t>
  </si>
  <si>
    <t>HEROICA ZITÁCUARO, COL. CENTRO</t>
  </si>
  <si>
    <t>REHABILITACIÓN DE MERCADO MUNICIPAL "MELCHOR OCAMPO", 2A. ETAPA.</t>
  </si>
  <si>
    <t>AYUNTAMIENTO CONSTITUCIONAL DE ZITÁCUARO, MICHOACÁN</t>
  </si>
  <si>
    <t>SECRETARÍA DE DESARROLLO URBANO Y OBRAS PÚBLICAS</t>
  </si>
  <si>
    <t>MODIFICATORIO 1</t>
  </si>
  <si>
    <t>AYUNTAMIENTO CONSTITUCIONAL DE ZITÁCUARO</t>
  </si>
  <si>
    <t xml:space="preserve">PROGRAMA </t>
  </si>
  <si>
    <t>CANTIDAD DE OBRAS Y/O PROG.</t>
  </si>
  <si>
    <t>FORTAMUN-DF</t>
  </si>
  <si>
    <t>PORCENTAJE DE INVERSIÓN PERMITIDO PARA EL FISMDF</t>
  </si>
  <si>
    <t>PARÁMETROS DE LOS LINEAMIENTOS DEL FISMDF</t>
  </si>
  <si>
    <t>SE DEBE INVERTIR AL MENOS EL 40% DEL TOTAL ASIGNADO AL MUNICIPIO</t>
  </si>
  <si>
    <t>MIN. EL 40% DEL FISMDF</t>
  </si>
  <si>
    <t>1.2. SANEAMIENTO</t>
  </si>
  <si>
    <t>TOTAL</t>
  </si>
  <si>
    <t>2. OBRA  COMPLEMENTARIA</t>
  </si>
  <si>
    <t>HASTA EL 15% ($17,267,003.55) DEL FISMDF</t>
  </si>
  <si>
    <t xml:space="preserve"> TOTAL FISMDF </t>
  </si>
  <si>
    <t>COATEPEC DE MORELOS, LA ENCARNACIÓN, FRENTE A ESC. PRIMARIA.</t>
  </si>
  <si>
    <t>MANTENIMIENTO DE INFRAESTRUCTURA EN CENTRO INTEGRADOR DE DESARROLLO DE LA JEFATURA DE TENENCIA</t>
  </si>
  <si>
    <t>SAN FELIPE LOS ALZATI, PUERTO DE SAN FELIPE</t>
  </si>
  <si>
    <t>CONSTRUCCIÓN DE ANDADOR  PEATONAL</t>
  </si>
  <si>
    <t>CONSTRUCCIÓN DE ANDADOR PEATONAL  Y ALUMBRADO PUBLICO</t>
  </si>
  <si>
    <t>SAN FELIPE LOS ALZATI, CENTRO.</t>
  </si>
  <si>
    <t>CONSTRUCCIÓN DE DRENAJE SANITARIO EN CALLE VENUSTIANO CARRANZA</t>
  </si>
  <si>
    <t>APUTZIO DE JUÁREZ, 6A. MZA. LA COLONIA</t>
  </si>
  <si>
    <t>MEJORAMIENTO DE CENTRO DE SALUD</t>
  </si>
  <si>
    <t>MEJORAMIENTO DE LA PLAZA PÚBLICA.</t>
  </si>
  <si>
    <t>AMPLIACIÓN DE RED DE ENERGÍA ELÉCTRICA, 1A. ETAPA.</t>
  </si>
  <si>
    <t>ZIRÁHUATO DE LOS BERNAL, LA PRESA.</t>
  </si>
  <si>
    <t>MEJORAMIENTO DE ÁREA DEPORTIVA</t>
  </si>
  <si>
    <t>HEROICA ZITÁCUARO, COL. MORELOS.</t>
  </si>
  <si>
    <t>CONSTRUCCIÓN DE BANQUETAS EN CALLE PRINCIPAL 1A. ETAPA</t>
  </si>
  <si>
    <t>RESUMEN DE INVERSIONES (POR RUBRO)</t>
  </si>
  <si>
    <t>SAN JUAN ZITÁCUARO, LA PALMA DE CEDANO.</t>
  </si>
  <si>
    <t>REHABILITACIÓN DE ESPACIO CULTURAL, ARTÍSTICO Y RECREATIVO</t>
  </si>
  <si>
    <t>CONSTRUCCIÓN DE DRENAJE SANITARIO 1A. ETAPA.</t>
  </si>
  <si>
    <t>COATEPEC DE MORELOS 1A. MZA. CALLE ALLENDE</t>
  </si>
  <si>
    <t>COATEPEC DE MORELOS 1A. MZA. CALLES PERIMETRALES DEL PANTEÓN</t>
  </si>
  <si>
    <t>PAVIMENTACIÓN DE CONCRETO HIDRÁULICO EN  AV. DEL TRABAJO, 1A. ETAPA</t>
  </si>
  <si>
    <t xml:space="preserve">CURUNGUEO, VALLE VERDE, 1A. MZA. </t>
  </si>
  <si>
    <t>CONSTRUCCIÓN DE DOMO EN ESCUELA PRIMARIA RURAL, JOSE MA. MORELOS EN CURUNGUEO</t>
  </si>
  <si>
    <t>LA SUMA DE LAS APORTACIONES NO DEBE EXCEDER EL 60% DEL TOTAL ASIGNADO AL MUNICIPIO; INCLUYE GASTOS INDIRECTOS Y PRODIMDF                (HASTA EL 60% $69,068,014.20 DEL FISMDF</t>
  </si>
  <si>
    <t>CURUNGUEO, LA GIRONDA</t>
  </si>
  <si>
    <t>DONACIANO OJEDA 2A. MZA.</t>
  </si>
  <si>
    <t>CONSTRUCCIÓN DE SALÓN DE USOS MÚLTIPLES EN ESCUELA PRIMARIA 16KPR0334V</t>
  </si>
  <si>
    <t>CONSTRUCCIÓN DE SANITARIOS EN ESCUELA PRIMARIA 16KPR0334V</t>
  </si>
  <si>
    <t>SAN JUAN ZITÁCUARO, LA MESA DE CEDANO CALLE VICENTE GUERRERO</t>
  </si>
  <si>
    <t>SAN JUAN ZITÁCUARO, COLONIA LA MESA DE CEDANO</t>
  </si>
  <si>
    <t>CONSTRUCCIÓN DE PUENTE Y PAVIMENTACION DE ANDADOR</t>
  </si>
  <si>
    <t>CHICHIMEQUILLAS DE ESCOBEDO, EL NARANJO, DE LOS AILES A EL NARANJO.</t>
  </si>
  <si>
    <t>TIMBINEO DE LOS CONTRERAS, 4A. MZA. LAS PILAS</t>
  </si>
  <si>
    <t>TIMBINEO DE LOS CONTRERAS, 1A. MZA.</t>
  </si>
  <si>
    <t>TIMBINEO DE LOS CONTRERAS, 3A. MZA ARMADILLOS.</t>
  </si>
  <si>
    <t>ZIRÁHUATO DE LOS BERNAL, LOS POLVILLOS</t>
  </si>
  <si>
    <t>CONSTRUCCIÓN DE TANQUE DE AGUA POTABLE</t>
  </si>
  <si>
    <t>COL. EMILIANO ZAPATA</t>
  </si>
  <si>
    <t>PROGRAMA PARA LA VIVIENDA</t>
  </si>
  <si>
    <t>MANZANILLOS, DEL TECNOLÓGICO A LA PRIMARIA</t>
  </si>
  <si>
    <t>EL AGUACATE, EL ABROJO - GRANGENO</t>
  </si>
  <si>
    <t>CONSTRUCCIÓN DE DOMO EN ESC. TELESECUNDARIA</t>
  </si>
  <si>
    <t>HEROICA ZITÁCUARO, PARQUE  INDUSTRIAL</t>
  </si>
  <si>
    <t>CONSTRUCCIÓN DE DRENAJE SANITARIO, 2A. ETAPA.</t>
  </si>
  <si>
    <t>HEROICA ZITÁCUARO, COL. INFONAVIT, A UN COSTADO DEL COLEGIO DE BACHILLERES</t>
  </si>
  <si>
    <t>CONSTRUCCIÓN DE RED DE AGUA POTABLE, 2A. ETAPA</t>
  </si>
  <si>
    <t>CONSTRUCCIÓN DE COLECTOR PLUVIAL, 2A. ETAPA.</t>
  </si>
  <si>
    <t>DIFERENCIA</t>
  </si>
  <si>
    <t>AUTORIZADO</t>
  </si>
  <si>
    <t>FINANCIA- MIENTO</t>
  </si>
  <si>
    <t>EMILIANO ZAPATA, LA CIENEGA</t>
  </si>
  <si>
    <t>EL AGUACATE, PARAJE LA CAMELINA</t>
  </si>
  <si>
    <t>LUMINARIAS</t>
  </si>
  <si>
    <t>MODALIDAD DE ADJUDICACIÓN</t>
  </si>
  <si>
    <t>ADJUDICACIÓN DIRECTA</t>
  </si>
  <si>
    <t>SAN JUAN ZITÁCUARO, LA MESA DE CEDANO, PARAJE  EL CALLEJON</t>
  </si>
  <si>
    <t>COATEPEC DE MORELOS 1A. MZA. VICENTE GUERRERO</t>
  </si>
  <si>
    <t xml:space="preserve">CONSTRUCCION DE SANITARIOS, EN ESCUELA SECUNDARIA TÉCNICA NO. 105  </t>
  </si>
  <si>
    <t>CONSTRUCCION DE AULA EN ESCUELA PRIMARIA  "TATA VASCO"</t>
  </si>
  <si>
    <t>CONSTRUCCIÓN DE  AULA EN ESC. PRIM. RURAL"BENITO JUÁREZ" CVE. 16DPR4367</t>
  </si>
  <si>
    <t xml:space="preserve">CONSTRUCCIÓN DE DOMO EN ESCUELA </t>
  </si>
  <si>
    <t>REHABILITACIÓN DEL PUENTE VEHICULAR</t>
  </si>
  <si>
    <t>FRANCISCO SERRATO 4A. MZA. LA SOLEDAD (FRENTE AL PARAJE LAS GOLONDRINAS)</t>
  </si>
  <si>
    <t>REHABILITACIÓN DE PAVIMENTO ASFÁLTICO EN CAMINO</t>
  </si>
  <si>
    <t>IGNACIO LÓPEZ RAÝON, LOS MEJIA</t>
  </si>
  <si>
    <t>SAN JUAN ZITÁCUARO, LA PALMA DE CEDANO CALLE AMADO NERVO</t>
  </si>
  <si>
    <t>CONSTRUCCIÓN DE GRADAS, SANITARIOS Y VESTIDORES  EN ESPACIO DEPORTIVO.</t>
  </si>
  <si>
    <t>CONSTRUCCIÓN DE ESPACIO MULTIDEPORTIVO CON TECHUMBRE.</t>
  </si>
  <si>
    <t>CONSTRUCCIÓN DE BARDA PERIMETRAL, EN ESCUELA PRIMARIA  "ALVARO OBREGON" CVE. 16DPB02720</t>
  </si>
  <si>
    <t>AMPLIACIÓN DE PAVIMENTO DE LA CALLE PRINCIPAL A BASE DE CONCRETO ASFÁLTICO</t>
  </si>
  <si>
    <t>MEJORAMIENTO DE AULAS EN ESC. SECUNDARIA</t>
  </si>
  <si>
    <t>MEJORAMIENTO DE AULAS EN JARDÍN DE NIÑOS</t>
  </si>
  <si>
    <t>MEJORAMIENTO DE AULAS Y DE CANCHA DEPORTIVA EN ESC. PRIM. "20 DE NOVIEMBRE"</t>
  </si>
  <si>
    <t>CONSTRUCCIÓN TANQUE DE ALMACENAMIENTO DE AGUA</t>
  </si>
  <si>
    <t xml:space="preserve">INTRODUCCIÓN  DE RED DE ALUMBRADO PUBLICO </t>
  </si>
  <si>
    <t>HEROICA ZITÁCUARO, PLAZA PRINCIPAL "BENITO JUAREZ"</t>
  </si>
  <si>
    <t xml:space="preserve">MODERNIZACIÓN DEL ALUMBRADO PUBLICO </t>
  </si>
  <si>
    <t xml:space="preserve">REHABILITACIÓN  DE ALUMBRADO PUBLICO </t>
  </si>
  <si>
    <t>PAVIMENTACIÓN DE CALLE A BASE DE CONCRETO HIDRÁULICO 2A. ETAPA.</t>
  </si>
  <si>
    <t>REHABILITACIÓN DE CALLES DE LA CIUDAD (BACHEO)</t>
  </si>
  <si>
    <t>REHABILITACIÓN DE CAMINOS RURALES (BACHEO)</t>
  </si>
  <si>
    <t>MEJORAMIENTO DEL ALUMBRARO PÚBLICO EN LA ZONA RURAL</t>
  </si>
  <si>
    <t>MEJORAMIENTO DEL ALUMBRADO PÚBLICO EN LA CIUDAD</t>
  </si>
  <si>
    <t>CONTRUCCIÓN DE TECHUMBRE EN ÁREA DEPORTIVA EN ESCUELA "HERMEREJILDO GALEANA"</t>
  </si>
  <si>
    <t>PAVIMENTACIÓN DE CONCRETO HIDRÁULICO EN  CALLE ALBAÑILES, 1A. ETAPA</t>
  </si>
  <si>
    <t>SAN JUAN ZITÁCUARO, FRACC. PRIMERO DE MAYO, ENTRE CALLE ELECTRICISTAS Y MINEROS.</t>
  </si>
  <si>
    <t>SAN JUAN ZITÁCUARO, FRACC. PRIMERO DE MAYO, ENTRE CALLE PLOMEROS Y FONTANEROS.</t>
  </si>
  <si>
    <t>TOTAL FISMDF</t>
  </si>
  <si>
    <t>RED DE DISTRIBUCIÓN DE AGUA POTABLE 1A. ETAPA</t>
  </si>
  <si>
    <t>LICITACIÓN PÚBLICA NACIONAL</t>
  </si>
  <si>
    <t>ZITÁCUARO, VARIAS VIALIDADES DEL MEDIO RURAL</t>
  </si>
  <si>
    <t>HEROICA ZITÁCUARO, VARIAS CALLES</t>
  </si>
  <si>
    <t>ZITÁCUARO, VARIAS LOCALIDADES DEL MUNICIPIO</t>
  </si>
  <si>
    <t>PROGRAMA DE ELECTRIFICACIÓN PARA LA VIVIENDA</t>
  </si>
  <si>
    <t>PROGRAMA DE RESCATE DE ESPACIOS PUBLICOS</t>
  </si>
  <si>
    <t>INVITACIÓN A CUANDO MENOS TRES PERSONAS</t>
  </si>
  <si>
    <t>PAVIMENTACIÓN DE CALLE MIGUEL HIDALGO 1A, ETAPA</t>
  </si>
  <si>
    <t xml:space="preserve">CONSTRUCCIÓN DE DOMO EN ESC. PRIM. FED."ÁLVARO OBREGÓN" </t>
  </si>
  <si>
    <t>MEJORAMIENTO DE  SEÑALÉTICA EN CALLES DE LA CIUDAD</t>
  </si>
  <si>
    <t>ZIRÁHUATO, DE LOS BERNAL,  2A. MZA LA ESTACIÓN.</t>
  </si>
  <si>
    <t>TECHADO EN ÁREA DE IMPARTICIÓN DE EDUCACIÓN FÍSICA EN ESC. PRIM "VASCO DE QUIROGA".</t>
  </si>
  <si>
    <t xml:space="preserve">CHICHIMEQUILLAS DE ESCOBEDO, FRACCIONAMIENTO </t>
  </si>
  <si>
    <t>CHICHIMEQUILLAS DE ESCOBEDO, FRACCIONAMIENTO</t>
  </si>
  <si>
    <t xml:space="preserve">METROS CUADRADOS </t>
  </si>
  <si>
    <t xml:space="preserve">CONSTRUCCIÓN DE DOMO EN ESC. PRIM.  "LÁZARO CÁRDENAS" </t>
  </si>
  <si>
    <t xml:space="preserve">MÓDULO DE SANITARIOS  </t>
  </si>
  <si>
    <t xml:space="preserve">INSTALACIÓN DE ALUMBRADO PUBLICO </t>
  </si>
  <si>
    <t>CONSTRUCCIÓN DE DOMO EN LA ESCUELA PRIMARIA MOISÉS SAENZ</t>
  </si>
  <si>
    <t>PAVIMENTACIÓN DE CALLE  A BASE DE CONCRETO HIDRÁULICO</t>
  </si>
  <si>
    <t>GI</t>
  </si>
  <si>
    <t>PDI</t>
  </si>
  <si>
    <t>1. OBRAS DE INCIDENCIA DIRECTA</t>
  </si>
  <si>
    <t>1.3 INFRAESTRUCTURA EDUCATIVA</t>
  </si>
  <si>
    <t>SUBTOTAL INFRAESTRUCTURA EDUCATIVA</t>
  </si>
  <si>
    <t>1.4 INFRAESTRUCTURA PRODUCTIVA RURAL</t>
  </si>
  <si>
    <t>1.5 INFRAESTRUCTURA PARA LA SALUD</t>
  </si>
  <si>
    <t>SUBTOTAL INFRAESTRUCTURA PARA LA SALUD</t>
  </si>
  <si>
    <t>SUBTOTAL INFRAESTRUCTURADEPORTIVA (CANCHAS)</t>
  </si>
  <si>
    <t>1.6 INFRAESTRUCTURA DEPORTIVA (CANCHAS)</t>
  </si>
  <si>
    <t>SUBTOTAL INFRAESTRUCTURA DE URBANIZACIÓN (CALLES Y CAMINOS)</t>
  </si>
  <si>
    <t>2.1 INFRAESTRUCTURA DE URBANIZACIÓN (CALLES Y CAMINOS)</t>
  </si>
  <si>
    <t>2.2 INFRAESTRUCTURA DE URBANIZACIÓN (ALUMBRADO PÚBLICO)</t>
  </si>
  <si>
    <t>2.3 INFRAESTRUCTURA URBANA (ESPACIOS PÚBLICOS)</t>
  </si>
  <si>
    <t>2.4. INFRAESTRUCTURA VIAL COMPLEMENTARIA (PUENTES)</t>
  </si>
  <si>
    <t>SUBTOTAL  INFRAESTRUCTURA VIAL COMPLEMENTARIA (PUENTES)</t>
  </si>
  <si>
    <t>SUBTOTAL INFRAESTRUCTURA URBANA (ESPACIOS PÚBLICOS)</t>
  </si>
  <si>
    <t>SUBTOTAL  INFRAESTRUCTURA DE URBANIZACIÓN (ALUMBRADO PÚBLICO)</t>
  </si>
  <si>
    <t>1.7 VIVIENDA Y ELECTRIFICACIÓN</t>
  </si>
  <si>
    <t>2.5. INFRAESTRUCTURA PARA CENTROS INTEGRADORES DE DESARROLLO</t>
  </si>
  <si>
    <t>2.6. GASTOS INDIRECTOS</t>
  </si>
  <si>
    <t>2.7. PROGRAMA DE DESARROLLO INSTITUCIONAL</t>
  </si>
  <si>
    <t>SUBTOTAL INFRAESTRUCTURA PARA CENTROS INTEGRADORES DE DESARROLLO</t>
  </si>
  <si>
    <t>SUBTOTAL GASTOS INDIRECTOS</t>
  </si>
  <si>
    <t>SUBTOTAL PROGRAMA DE DESARROLLO INSTITUCIONAL</t>
  </si>
  <si>
    <t>SUBTOTAL OBRA DIRECTA</t>
  </si>
  <si>
    <t>SUBTOTAL OBRA COMPLEMENTARIA</t>
  </si>
  <si>
    <t>PROGRAMA OPERATIVO ANUAL DEL EJERCICIO FISCAL 2020</t>
  </si>
  <si>
    <t>AYS-2020-001</t>
  </si>
  <si>
    <t>AYS-2020-002</t>
  </si>
  <si>
    <t>AYS-2020-003</t>
  </si>
  <si>
    <t>AYS-2020-004</t>
  </si>
  <si>
    <t>AYS-2020-005</t>
  </si>
  <si>
    <t>AYS-2020-006</t>
  </si>
  <si>
    <t>AYS-2020-007</t>
  </si>
  <si>
    <t>AYS-2020-008</t>
  </si>
  <si>
    <t>AYS-2020-009</t>
  </si>
  <si>
    <t>AYS-2020-010</t>
  </si>
  <si>
    <t>AYS-2020-011</t>
  </si>
  <si>
    <t>AYS-2020-012</t>
  </si>
  <si>
    <t>AYS-2020-013</t>
  </si>
  <si>
    <t>AYS-2020-014</t>
  </si>
  <si>
    <t>AYS-2020-015</t>
  </si>
  <si>
    <t>AYS-2020-016</t>
  </si>
  <si>
    <t>ED-2020-017</t>
  </si>
  <si>
    <t>ED-2020-018</t>
  </si>
  <si>
    <t>ED-2020-019</t>
  </si>
  <si>
    <t>ED-2020-020</t>
  </si>
  <si>
    <t>ED-2020-021</t>
  </si>
  <si>
    <t>ED-2020-022</t>
  </si>
  <si>
    <t>ED-2020-023</t>
  </si>
  <si>
    <t>ED-2020-024</t>
  </si>
  <si>
    <t>ED-2020-025</t>
  </si>
  <si>
    <t>ED-2020-026</t>
  </si>
  <si>
    <t>ED-2020-027</t>
  </si>
  <si>
    <t>ED-2020-028</t>
  </si>
  <si>
    <t>ED-2020-029</t>
  </si>
  <si>
    <t>ED-2020-030</t>
  </si>
  <si>
    <t>ED-2020-031</t>
  </si>
  <si>
    <t>ED-2020-032</t>
  </si>
  <si>
    <t>ED-2020-033</t>
  </si>
  <si>
    <t>ED-2020-034</t>
  </si>
  <si>
    <t>ED-2020-035</t>
  </si>
  <si>
    <t>ED-2020-036</t>
  </si>
  <si>
    <t>ED-2020-037</t>
  </si>
  <si>
    <t>ED-2020-038</t>
  </si>
  <si>
    <t>ED-2020-039</t>
  </si>
  <si>
    <t>ED-2020-040</t>
  </si>
  <si>
    <t>ED-2020-041</t>
  </si>
  <si>
    <t>ED-2020-042</t>
  </si>
  <si>
    <t>OP-2020-043</t>
  </si>
  <si>
    <t>SAL-2020-044</t>
  </si>
  <si>
    <t>URB-2020-045</t>
  </si>
  <si>
    <t>URB-2020-046</t>
  </si>
  <si>
    <t>URB-2020-047</t>
  </si>
  <si>
    <t>URB-2020-048</t>
  </si>
  <si>
    <t>URB-2020-049</t>
  </si>
  <si>
    <t>VIV-2020-050</t>
  </si>
  <si>
    <t>VIV-2020-051</t>
  </si>
  <si>
    <t>VIV-2020-052</t>
  </si>
  <si>
    <t>VIV-2020-053</t>
  </si>
  <si>
    <t>VIV-2020-054</t>
  </si>
  <si>
    <t>VIV-2020-055</t>
  </si>
  <si>
    <t>VIV-2020-056</t>
  </si>
  <si>
    <t>VIV-2020-057</t>
  </si>
  <si>
    <t>VIV-2020-058</t>
  </si>
  <si>
    <t>VIV-2020-059</t>
  </si>
  <si>
    <t>VIV-2020-060</t>
  </si>
  <si>
    <t>VIV-2020-061</t>
  </si>
  <si>
    <t>VIV-2020-062</t>
  </si>
  <si>
    <t>VIV-2020-063</t>
  </si>
  <si>
    <t>VIV-2020-064</t>
  </si>
  <si>
    <t>URB-2020-065</t>
  </si>
  <si>
    <t>URB-2020-066</t>
  </si>
  <si>
    <t>URB-2020-067</t>
  </si>
  <si>
    <t>URB-2020-068</t>
  </si>
  <si>
    <t>URB-2020-069</t>
  </si>
  <si>
    <t>URB-2020-070</t>
  </si>
  <si>
    <t>URB-2020-071</t>
  </si>
  <si>
    <t>URB-2020-072</t>
  </si>
  <si>
    <t>URB-2020-073</t>
  </si>
  <si>
    <t>URB-2020-074</t>
  </si>
  <si>
    <t>URB-2020-075</t>
  </si>
  <si>
    <t>URB-2020-076</t>
  </si>
  <si>
    <t>URB-2020-077</t>
  </si>
  <si>
    <t>URB-2020-078</t>
  </si>
  <si>
    <t>URB-2020-079</t>
  </si>
  <si>
    <t>URB-2020-080</t>
  </si>
  <si>
    <t>URB-2020-081</t>
  </si>
  <si>
    <t>URB-2020-082</t>
  </si>
  <si>
    <t>URB-2020-083</t>
  </si>
  <si>
    <t>URB-2020-084</t>
  </si>
  <si>
    <t>URB-2020-085</t>
  </si>
  <si>
    <t>URB-2020-086</t>
  </si>
  <si>
    <t>URB-2020-087</t>
  </si>
  <si>
    <t>URB-2020-088</t>
  </si>
  <si>
    <t>URB-2020-089</t>
  </si>
  <si>
    <t>URB-2020-090</t>
  </si>
  <si>
    <t>URB-2020-091</t>
  </si>
  <si>
    <t>URB-2020-092</t>
  </si>
  <si>
    <t>URB-2020-093</t>
  </si>
  <si>
    <t>URB-2020-094</t>
  </si>
  <si>
    <t>URB-2020-095</t>
  </si>
  <si>
    <t>URB-2020-096</t>
  </si>
  <si>
    <t>URB-2020-097</t>
  </si>
  <si>
    <t>URB-2020-098</t>
  </si>
  <si>
    <t>URB-2020-099</t>
  </si>
  <si>
    <t>URB-2020-100</t>
  </si>
  <si>
    <t>URB-2020-101</t>
  </si>
  <si>
    <t>URB-2020-102</t>
  </si>
  <si>
    <t>URB-2020-103</t>
  </si>
  <si>
    <t>URB-2020-104</t>
  </si>
  <si>
    <t>URB-2020-105</t>
  </si>
  <si>
    <t>URB-2020-106</t>
  </si>
  <si>
    <t>URB-2020-107</t>
  </si>
  <si>
    <t>URB-2020-108</t>
  </si>
  <si>
    <t>URB-2020-109</t>
  </si>
  <si>
    <t>URB-2020-110</t>
  </si>
  <si>
    <t>URB-2020-111</t>
  </si>
  <si>
    <t>URB-2020-112</t>
  </si>
  <si>
    <t>URB-2020-113</t>
  </si>
  <si>
    <t>URB-2020-114</t>
  </si>
  <si>
    <t>URB-2020-115</t>
  </si>
  <si>
    <t>URB-2020-116</t>
  </si>
  <si>
    <t>URB-2020-117</t>
  </si>
  <si>
    <t>URB-2020-118</t>
  </si>
  <si>
    <t>CID-2020-119</t>
  </si>
  <si>
    <t>CID-2020-120</t>
  </si>
  <si>
    <t>CID-2020-121</t>
  </si>
  <si>
    <t>GI-2020-122</t>
  </si>
  <si>
    <t>PDI-2020-123</t>
  </si>
  <si>
    <r>
      <rPr>
        <b/>
        <sz val="30"/>
        <rFont val="Arial Black"/>
        <family val="2"/>
      </rPr>
      <t>ANEXO PROGRAMÁTICO DE OBRAS</t>
    </r>
    <r>
      <rPr>
        <b/>
        <sz val="28"/>
        <rFont val="Arial Black"/>
        <family val="2"/>
      </rPr>
      <t xml:space="preserve">      </t>
    </r>
  </si>
  <si>
    <t>PRIORI- DAD</t>
  </si>
  <si>
    <t>KILÓMETROS</t>
  </si>
  <si>
    <t>CANT. DE OBRAS</t>
  </si>
  <si>
    <t>MAX. 3%  ($3,479,301.21)</t>
  </si>
  <si>
    <t>MAX. 2%  ($2,319,534.14)</t>
  </si>
  <si>
    <t>SAN FELIPE LOS ALZATI, LA MESA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</si>
</sst>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[$-F800]dddd\,\ mmmm\ dd\,\ yyyy"/>
  </numFmts>
  <fonts count="5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1"/>
      <color theme="1"/>
      <name val="Arial"/>
      <family val="2"/>
    </font>
    <font>
      <b/>
      <sz val="15"/>
      <name val="Arial"/>
      <family val="2"/>
    </font>
    <font>
      <sz val="8"/>
      <name val="Calibri"/>
      <family val="2"/>
      <scheme val="minor"/>
    </font>
    <font>
      <b/>
      <sz val="24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2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name val="Arial"/>
      <family val="2"/>
    </font>
    <font>
      <b/>
      <sz val="12"/>
      <name val="Calibri"/>
      <family val="2"/>
      <scheme val="minor"/>
    </font>
    <font>
      <b/>
      <sz val="28"/>
      <name val="GalanoGrotesque-Black"/>
      <family val="3"/>
    </font>
    <font>
      <b/>
      <sz val="24"/>
      <name val="GalanoGrotesque-Black"/>
      <family val="3"/>
    </font>
    <font>
      <sz val="10"/>
      <name val="GalanoGrotesque-Black"/>
      <family val="3"/>
    </font>
    <font>
      <b/>
      <sz val="36"/>
      <name val="GalanoGrotesque-Black"/>
      <family val="3"/>
    </font>
    <font>
      <b/>
      <sz val="42"/>
      <name val="GalanoGrotesque-Black"/>
      <family val="3"/>
    </font>
    <font>
      <sz val="11"/>
      <name val="GalanoGrotesque-Medium"/>
      <family val="3"/>
    </font>
    <font>
      <b/>
      <sz val="36"/>
      <name val="GalanoGrotesque-Bold"/>
      <family val="3"/>
    </font>
    <font>
      <b/>
      <sz val="24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i/>
      <sz val="9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8"/>
      <name val="Arial Black"/>
      <family val="2"/>
    </font>
    <font>
      <b/>
      <sz val="26"/>
      <name val="Arial Black"/>
      <family val="2"/>
    </font>
    <font>
      <sz val="10"/>
      <name val="Arial Black"/>
      <family val="2"/>
    </font>
    <font>
      <b/>
      <sz val="36"/>
      <name val="Arial Black"/>
      <family val="2"/>
    </font>
    <font>
      <b/>
      <sz val="48"/>
      <name val="Arial Black"/>
      <family val="2"/>
    </font>
    <font>
      <b/>
      <sz val="30"/>
      <name val="Arial Black"/>
      <family val="2"/>
    </font>
    <font>
      <i/>
      <sz val="18"/>
      <name val="Arial Black"/>
      <family val="2"/>
    </font>
    <font>
      <sz val="11"/>
      <name val="Arial Black"/>
      <family val="2"/>
    </font>
    <font>
      <b/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66FFFF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</borders>
  <cellStyleXfs count="39">
    <xf numFmtId="0" fontId="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176">
    <xf numFmtId="0" fontId="0" fillId="0" borderId="0" xfId="0"/>
    <xf numFmtId="0" fontId="5" fillId="0" borderId="0" xfId="0" applyFont="1"/>
    <xf numFmtId="44" fontId="0" fillId="0" borderId="0" xfId="0" applyNumberFormat="1"/>
    <xf numFmtId="0" fontId="0" fillId="0" borderId="0" xfId="0"/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 applyProtection="1">
      <alignment horizontal="center" vertical="center"/>
      <protection hidden="1"/>
    </xf>
    <xf numFmtId="0" fontId="17" fillId="0" borderId="0" xfId="0" applyFont="1" applyFill="1" applyBorder="1" applyAlignment="1" applyProtection="1">
      <alignment horizontal="center" vertical="center"/>
    </xf>
    <xf numFmtId="0" fontId="17" fillId="0" borderId="0" xfId="0" applyFont="1" applyBorder="1" applyAlignment="1" applyProtection="1">
      <protection hidden="1"/>
    </xf>
    <xf numFmtId="0" fontId="5" fillId="0" borderId="0" xfId="0" applyFont="1" applyFill="1"/>
    <xf numFmtId="0" fontId="20" fillId="0" borderId="0" xfId="0" applyFont="1" applyAlignment="1" applyProtection="1">
      <protection hidden="1"/>
    </xf>
    <xf numFmtId="0" fontId="20" fillId="0" borderId="0" xfId="0" applyFont="1" applyAlignment="1" applyProtection="1">
      <alignment wrapText="1"/>
      <protection hidden="1"/>
    </xf>
    <xf numFmtId="44" fontId="20" fillId="0" borderId="0" xfId="1" applyFont="1" applyAlignment="1" applyProtection="1">
      <protection hidden="1"/>
    </xf>
    <xf numFmtId="0" fontId="18" fillId="0" borderId="0" xfId="0" applyFont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6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0" xfId="0" applyFont="1" applyFill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2" fontId="20" fillId="0" borderId="0" xfId="0" applyNumberFormat="1" applyFont="1" applyAlignment="1" applyProtection="1">
      <protection hidden="1"/>
    </xf>
    <xf numFmtId="2" fontId="17" fillId="0" borderId="0" xfId="0" applyNumberFormat="1" applyFont="1" applyBorder="1" applyAlignment="1" applyProtection="1">
      <protection hidden="1"/>
    </xf>
    <xf numFmtId="2" fontId="0" fillId="0" borderId="0" xfId="0" applyNumberFormat="1"/>
    <xf numFmtId="2" fontId="24" fillId="0" borderId="1" xfId="0" applyNumberFormat="1" applyFont="1" applyFill="1" applyBorder="1" applyAlignment="1">
      <alignment horizontal="center" vertical="center" wrapText="1"/>
    </xf>
    <xf numFmtId="44" fontId="23" fillId="0" borderId="1" xfId="1" applyFont="1" applyFill="1" applyBorder="1" applyAlignment="1">
      <alignment horizontal="center" vertical="center" wrapText="1"/>
    </xf>
    <xf numFmtId="44" fontId="24" fillId="0" borderId="1" xfId="1" applyFont="1" applyFill="1" applyBorder="1" applyAlignment="1">
      <alignment horizontal="center" vertical="center" wrapText="1"/>
    </xf>
    <xf numFmtId="0" fontId="28" fillId="0" borderId="0" xfId="0" applyFont="1" applyAlignment="1">
      <alignment wrapText="1"/>
    </xf>
    <xf numFmtId="0" fontId="29" fillId="0" borderId="0" xfId="0" applyFont="1" applyAlignment="1">
      <alignment vertical="center"/>
    </xf>
    <xf numFmtId="0" fontId="30" fillId="0" borderId="0" xfId="0" applyFont="1"/>
    <xf numFmtId="0" fontId="32" fillId="0" borderId="0" xfId="0" applyFont="1" applyAlignment="1">
      <alignment wrapText="1"/>
    </xf>
    <xf numFmtId="0" fontId="32" fillId="0" borderId="0" xfId="0" applyFont="1"/>
    <xf numFmtId="0" fontId="31" fillId="0" borderId="0" xfId="0" applyFont="1" applyAlignment="1">
      <alignment wrapText="1"/>
    </xf>
    <xf numFmtId="165" fontId="33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9" fillId="0" borderId="0" xfId="0" applyFont="1" applyAlignment="1">
      <alignment horizontal="center" vertical="center"/>
    </xf>
    <xf numFmtId="0" fontId="40" fillId="5" borderId="38" xfId="0" applyFont="1" applyFill="1" applyBorder="1" applyAlignment="1">
      <alignment horizontal="center" vertical="center"/>
    </xf>
    <xf numFmtId="0" fontId="40" fillId="5" borderId="39" xfId="0" applyFont="1" applyFill="1" applyBorder="1" applyAlignment="1">
      <alignment horizontal="center" vertical="center" wrapText="1"/>
    </xf>
    <xf numFmtId="49" fontId="40" fillId="5" borderId="40" xfId="0" applyNumberFormat="1" applyFont="1" applyFill="1" applyBorder="1" applyAlignment="1">
      <alignment horizontal="center" vertical="center" wrapText="1"/>
    </xf>
    <xf numFmtId="49" fontId="40" fillId="6" borderId="40" xfId="0" applyNumberFormat="1" applyFont="1" applyFill="1" applyBorder="1" applyAlignment="1">
      <alignment horizontal="center" vertical="center" wrapText="1"/>
    </xf>
    <xf numFmtId="0" fontId="40" fillId="6" borderId="40" xfId="0" applyFont="1" applyFill="1" applyBorder="1" applyAlignment="1">
      <alignment horizontal="center" vertical="center" wrapText="1"/>
    </xf>
    <xf numFmtId="0" fontId="40" fillId="5" borderId="41" xfId="0" applyFont="1" applyFill="1" applyBorder="1" applyAlignment="1">
      <alignment horizontal="center" vertical="center" wrapText="1"/>
    </xf>
    <xf numFmtId="0" fontId="40" fillId="2" borderId="23" xfId="0" applyFont="1" applyFill="1" applyBorder="1" applyAlignment="1">
      <alignment vertical="center"/>
    </xf>
    <xf numFmtId="0" fontId="40" fillId="2" borderId="5" xfId="0" applyFont="1" applyFill="1" applyBorder="1" applyAlignment="1">
      <alignment horizontal="center" vertical="center"/>
    </xf>
    <xf numFmtId="0" fontId="40" fillId="2" borderId="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0" borderId="11" xfId="0" applyFont="1" applyBorder="1" applyAlignment="1">
      <alignment vertical="center"/>
    </xf>
    <xf numFmtId="0" fontId="40" fillId="0" borderId="13" xfId="0" applyFont="1" applyBorder="1" applyAlignment="1">
      <alignment horizontal="right" vertical="center"/>
    </xf>
    <xf numFmtId="44" fontId="39" fillId="4" borderId="30" xfId="0" applyNumberFormat="1" applyFont="1" applyFill="1" applyBorder="1" applyAlignment="1">
      <alignment vertical="center"/>
    </xf>
    <xf numFmtId="9" fontId="0" fillId="0" borderId="0" xfId="3" applyFont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44" fontId="9" fillId="0" borderId="0" xfId="0" applyNumberFormat="1" applyFont="1" applyAlignment="1">
      <alignment horizontal="right"/>
    </xf>
    <xf numFmtId="0" fontId="41" fillId="0" borderId="7" xfId="0" applyFont="1" applyBorder="1" applyAlignment="1">
      <alignment horizontal="center" vertical="center" wrapText="1"/>
    </xf>
    <xf numFmtId="44" fontId="39" fillId="4" borderId="8" xfId="0" applyNumberFormat="1" applyFont="1" applyFill="1" applyBorder="1" applyAlignment="1">
      <alignment vertical="center"/>
    </xf>
    <xf numFmtId="44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44" fontId="0" fillId="0" borderId="0" xfId="0" applyNumberFormat="1" applyAlignment="1">
      <alignment vertical="center"/>
    </xf>
    <xf numFmtId="0" fontId="40" fillId="0" borderId="0" xfId="0" applyFont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44" fontId="40" fillId="0" borderId="0" xfId="0" applyNumberFormat="1" applyFont="1" applyAlignment="1">
      <alignment horizontal="right" vertical="center"/>
    </xf>
    <xf numFmtId="44" fontId="39" fillId="0" borderId="0" xfId="1" applyFont="1" applyBorder="1" applyAlignment="1">
      <alignment horizontal="right" vertical="center"/>
    </xf>
    <xf numFmtId="0" fontId="40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9" fillId="0" borderId="11" xfId="0" applyFont="1" applyFill="1" applyBorder="1" applyAlignment="1">
      <alignment vertical="center" wrapText="1"/>
    </xf>
    <xf numFmtId="0" fontId="2" fillId="8" borderId="0" xfId="0" applyFont="1" applyFill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/>
    </xf>
    <xf numFmtId="44" fontId="0" fillId="0" borderId="1" xfId="0" applyNumberFormat="1" applyFill="1" applyBorder="1" applyAlignment="1">
      <alignment vertical="center"/>
    </xf>
    <xf numFmtId="44" fontId="0" fillId="0" borderId="1" xfId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44" fontId="0" fillId="0" borderId="6" xfId="0" applyNumberFormat="1" applyFill="1" applyBorder="1" applyAlignment="1">
      <alignment vertical="center"/>
    </xf>
    <xf numFmtId="44" fontId="0" fillId="0" borderId="31" xfId="0" applyNumberFormat="1" applyFill="1" applyBorder="1" applyAlignment="1">
      <alignment vertical="center"/>
    </xf>
    <xf numFmtId="0" fontId="9" fillId="0" borderId="27" xfId="0" applyFont="1" applyBorder="1" applyAlignment="1">
      <alignment vertical="center" wrapText="1"/>
    </xf>
    <xf numFmtId="44" fontId="9" fillId="0" borderId="19" xfId="0" applyNumberFormat="1" applyFont="1" applyBorder="1" applyAlignment="1">
      <alignment vertical="center"/>
    </xf>
    <xf numFmtId="0" fontId="9" fillId="0" borderId="12" xfId="0" applyFont="1" applyBorder="1" applyAlignment="1">
      <alignment vertical="center" wrapText="1"/>
    </xf>
    <xf numFmtId="0" fontId="27" fillId="0" borderId="0" xfId="0" applyFont="1" applyFill="1" applyBorder="1" applyAlignment="1">
      <alignment horizontal="center" vertical="center" wrapText="1"/>
    </xf>
    <xf numFmtId="44" fontId="43" fillId="9" borderId="0" xfId="0" applyNumberFormat="1" applyFont="1" applyFill="1" applyAlignment="1">
      <alignment horizontal="right" vertical="center"/>
    </xf>
    <xf numFmtId="0" fontId="24" fillId="0" borderId="1" xfId="0" applyFont="1" applyFill="1" applyBorder="1" applyAlignment="1">
      <alignment horizontal="left" vertical="center" wrapText="1"/>
    </xf>
    <xf numFmtId="1" fontId="24" fillId="0" borderId="1" xfId="2" applyNumberFormat="1" applyFont="1" applyFill="1" applyBorder="1" applyAlignment="1" applyProtection="1">
      <alignment horizontal="center" vertical="center" wrapText="1"/>
    </xf>
    <xf numFmtId="0" fontId="24" fillId="0" borderId="1" xfId="0" applyNumberFormat="1" applyFont="1" applyFill="1" applyBorder="1" applyAlignment="1">
      <alignment horizontal="left" vertical="center" wrapText="1"/>
    </xf>
    <xf numFmtId="6" fontId="24" fillId="0" borderId="1" xfId="0" applyNumberFormat="1" applyFont="1" applyFill="1" applyBorder="1" applyAlignment="1">
      <alignment horizontal="center" vertical="center" wrapText="1"/>
    </xf>
    <xf numFmtId="1" fontId="24" fillId="0" borderId="1" xfId="2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41" fillId="0" borderId="28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18" fillId="0" borderId="0" xfId="0" applyFont="1" applyFill="1"/>
    <xf numFmtId="44" fontId="44" fillId="0" borderId="0" xfId="0" applyNumberFormat="1" applyFont="1"/>
    <xf numFmtId="44" fontId="46" fillId="0" borderId="0" xfId="0" applyNumberFormat="1" applyFont="1"/>
    <xf numFmtId="0" fontId="18" fillId="0" borderId="0" xfId="0" applyFont="1" applyFill="1" applyBorder="1"/>
    <xf numFmtId="1" fontId="0" fillId="0" borderId="0" xfId="2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 wrapText="1"/>
    </xf>
    <xf numFmtId="1" fontId="45" fillId="0" borderId="0" xfId="0" applyNumberFormat="1" applyFont="1" applyFill="1" applyBorder="1" applyAlignment="1">
      <alignment horizontal="right" vertical="center"/>
    </xf>
    <xf numFmtId="44" fontId="4" fillId="3" borderId="1" xfId="1" applyFont="1" applyFill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0" borderId="0" xfId="0" applyFont="1" applyFill="1" applyAlignment="1">
      <alignment vertical="center"/>
    </xf>
    <xf numFmtId="0" fontId="41" fillId="0" borderId="32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0" fillId="2" borderId="14" xfId="0" applyFont="1" applyFill="1" applyBorder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0" fontId="40" fillId="2" borderId="3" xfId="0" applyFont="1" applyFill="1" applyBorder="1" applyAlignment="1">
      <alignment vertical="center"/>
    </xf>
    <xf numFmtId="0" fontId="40" fillId="2" borderId="4" xfId="0" applyFont="1" applyFill="1" applyBorder="1" applyAlignment="1">
      <alignment vertical="center"/>
    </xf>
    <xf numFmtId="44" fontId="39" fillId="3" borderId="35" xfId="0" applyNumberFormat="1" applyFont="1" applyFill="1" applyBorder="1" applyAlignment="1">
      <alignment vertical="center"/>
    </xf>
    <xf numFmtId="44" fontId="39" fillId="3" borderId="30" xfId="0" applyNumberFormat="1" applyFont="1" applyFill="1" applyBorder="1" applyAlignment="1">
      <alignment vertical="center"/>
    </xf>
    <xf numFmtId="44" fontId="39" fillId="3" borderId="34" xfId="0" applyNumberFormat="1" applyFont="1" applyFill="1" applyBorder="1" applyAlignment="1">
      <alignment vertical="center"/>
    </xf>
    <xf numFmtId="0" fontId="40" fillId="10" borderId="8" xfId="0" applyFont="1" applyFill="1" applyBorder="1" applyAlignment="1">
      <alignment horizontal="center" vertical="center"/>
    </xf>
    <xf numFmtId="44" fontId="39" fillId="2" borderId="9" xfId="0" applyNumberFormat="1" applyFont="1" applyFill="1" applyBorder="1" applyAlignment="1">
      <alignment vertical="center"/>
    </xf>
    <xf numFmtId="0" fontId="9" fillId="0" borderId="29" xfId="0" applyFont="1" applyBorder="1" applyAlignment="1">
      <alignment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4" fontId="0" fillId="0" borderId="37" xfId="0" applyNumberFormat="1" applyFill="1" applyBorder="1" applyAlignment="1">
      <alignment vertical="center"/>
    </xf>
    <xf numFmtId="0" fontId="40" fillId="2" borderId="18" xfId="0" applyFont="1" applyFill="1" applyBorder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wrapText="1"/>
    </xf>
    <xf numFmtId="0" fontId="49" fillId="0" borderId="0" xfId="0" applyFont="1"/>
    <xf numFmtId="165" fontId="54" fillId="0" borderId="0" xfId="0" applyNumberFormat="1" applyFont="1" applyAlignment="1">
      <alignment vertical="center"/>
    </xf>
    <xf numFmtId="0" fontId="27" fillId="0" borderId="1" xfId="0" applyFont="1" applyFill="1" applyBorder="1" applyAlignment="1">
      <alignment horizontal="center" vertical="center" wrapText="1"/>
    </xf>
    <xf numFmtId="0" fontId="17" fillId="5" borderId="37" xfId="1" applyNumberFormat="1" applyFont="1" applyFill="1" applyBorder="1" applyAlignment="1" applyProtection="1">
      <alignment horizontal="center" vertical="center" wrapText="1"/>
    </xf>
    <xf numFmtId="0" fontId="12" fillId="3" borderId="15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/>
    </xf>
    <xf numFmtId="2" fontId="10" fillId="3" borderId="2" xfId="0" applyNumberFormat="1" applyFont="1" applyFill="1" applyBorder="1" applyAlignment="1">
      <alignment horizontal="left" vertical="center"/>
    </xf>
    <xf numFmtId="44" fontId="10" fillId="3" borderId="2" xfId="1" applyFont="1" applyFill="1" applyBorder="1" applyAlignment="1">
      <alignment horizontal="left" vertical="center"/>
    </xf>
    <xf numFmtId="44" fontId="10" fillId="3" borderId="33" xfId="1" applyFont="1" applyFill="1" applyBorder="1" applyAlignment="1">
      <alignment horizontal="left" vertical="center"/>
    </xf>
    <xf numFmtId="44" fontId="19" fillId="5" borderId="1" xfId="1" applyFont="1" applyFill="1" applyBorder="1" applyAlignment="1">
      <alignment horizontal="center" vertical="center" wrapText="1"/>
    </xf>
    <xf numFmtId="0" fontId="16" fillId="11" borderId="0" xfId="0" applyFont="1" applyFill="1" applyBorder="1" applyAlignment="1" applyProtection="1">
      <alignment horizontal="left" vertical="center"/>
    </xf>
    <xf numFmtId="0" fontId="17" fillId="11" borderId="0" xfId="0" applyFont="1" applyFill="1" applyBorder="1" applyAlignment="1" applyProtection="1">
      <alignment horizontal="center" vertical="center" wrapText="1"/>
    </xf>
    <xf numFmtId="2" fontId="17" fillId="11" borderId="0" xfId="0" applyNumberFormat="1" applyFont="1" applyFill="1" applyBorder="1" applyAlignment="1" applyProtection="1">
      <alignment horizontal="center" vertical="center" wrapText="1"/>
    </xf>
    <xf numFmtId="0" fontId="17" fillId="11" borderId="0" xfId="1" applyNumberFormat="1" applyFont="1" applyFill="1" applyBorder="1" applyAlignment="1" applyProtection="1">
      <alignment horizontal="center" vertical="center" wrapText="1"/>
    </xf>
    <xf numFmtId="1" fontId="55" fillId="0" borderId="0" xfId="0" applyNumberFormat="1" applyFont="1" applyFill="1" applyBorder="1" applyAlignment="1">
      <alignment horizontal="right" vertical="center"/>
    </xf>
    <xf numFmtId="1" fontId="56" fillId="0" borderId="0" xfId="0" applyNumberFormat="1" applyFont="1" applyFill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44" fontId="25" fillId="4" borderId="1" xfId="0" applyNumberFormat="1" applyFont="1" applyFill="1" applyBorder="1" applyAlignment="1">
      <alignment vertical="center"/>
    </xf>
    <xf numFmtId="44" fontId="4" fillId="0" borderId="0" xfId="1" applyFont="1"/>
    <xf numFmtId="0" fontId="35" fillId="0" borderId="0" xfId="0" applyFont="1" applyAlignment="1">
      <alignment horizontal="center"/>
    </xf>
    <xf numFmtId="0" fontId="47" fillId="0" borderId="0" xfId="0" applyFont="1" applyAlignment="1">
      <alignment horizontal="left" wrapText="1"/>
    </xf>
    <xf numFmtId="0" fontId="48" fillId="0" borderId="0" xfId="0" applyFont="1" applyAlignment="1">
      <alignment horizontal="left" vertical="top" wrapText="1"/>
    </xf>
    <xf numFmtId="0" fontId="50" fillId="0" borderId="0" xfId="0" applyFont="1" applyAlignment="1">
      <alignment horizontal="left" wrapText="1"/>
    </xf>
    <xf numFmtId="0" fontId="51" fillId="0" borderId="0" xfId="0" applyFont="1" applyAlignment="1">
      <alignment horizontal="left" vertical="center" wrapText="1"/>
    </xf>
    <xf numFmtId="165" fontId="53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center"/>
    </xf>
    <xf numFmtId="44" fontId="8" fillId="7" borderId="20" xfId="0" applyNumberFormat="1" applyFont="1" applyFill="1" applyBorder="1" applyAlignment="1">
      <alignment horizontal="center" vertical="center" wrapText="1"/>
    </xf>
    <xf numFmtId="44" fontId="8" fillId="7" borderId="21" xfId="0" applyNumberFormat="1" applyFont="1" applyFill="1" applyBorder="1" applyAlignment="1">
      <alignment horizontal="center" vertical="center" wrapText="1"/>
    </xf>
    <xf numFmtId="44" fontId="8" fillId="7" borderId="22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44" fontId="8" fillId="6" borderId="24" xfId="0" applyNumberFormat="1" applyFont="1" applyFill="1" applyBorder="1" applyAlignment="1">
      <alignment horizontal="center" vertical="center" wrapText="1"/>
    </xf>
    <xf numFmtId="44" fontId="8" fillId="6" borderId="25" xfId="0" applyNumberFormat="1" applyFont="1" applyFill="1" applyBorder="1" applyAlignment="1">
      <alignment horizontal="center" vertical="center" wrapText="1"/>
    </xf>
    <xf numFmtId="44" fontId="8" fillId="6" borderId="36" xfId="0" applyNumberFormat="1" applyFont="1" applyFill="1" applyBorder="1" applyAlignment="1">
      <alignment horizontal="center" vertical="center" wrapText="1"/>
    </xf>
    <xf numFmtId="44" fontId="8" fillId="6" borderId="26" xfId="0" applyNumberFormat="1" applyFont="1" applyFill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17" fillId="5" borderId="1" xfId="1" applyNumberFormat="1" applyFont="1" applyFill="1" applyBorder="1" applyAlignment="1" applyProtection="1">
      <alignment horizontal="center" vertical="center" wrapText="1"/>
    </xf>
    <xf numFmtId="0" fontId="17" fillId="5" borderId="37" xfId="1" applyNumberFormat="1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17" fillId="5" borderId="37" xfId="0" applyFont="1" applyFill="1" applyBorder="1" applyAlignment="1" applyProtection="1">
      <alignment horizontal="center" vertical="center" wrapText="1"/>
    </xf>
    <xf numFmtId="2" fontId="17" fillId="5" borderId="1" xfId="0" applyNumberFormat="1" applyFont="1" applyFill="1" applyBorder="1" applyAlignment="1" applyProtection="1">
      <alignment horizontal="center" vertical="center" wrapText="1"/>
    </xf>
    <xf numFmtId="2" fontId="17" fillId="5" borderId="37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</cellXfs>
  <cellStyles count="39">
    <cellStyle name="Euro" xfId="5" xr:uid="{00000000-0005-0000-0000-000000000000}"/>
    <cellStyle name="Millares" xfId="2" builtinId="3"/>
    <cellStyle name="Millares 2" xfId="12" xr:uid="{00000000-0005-0000-0000-000003000000}"/>
    <cellStyle name="Millares 2 2" xfId="37" xr:uid="{00000000-0005-0000-0000-000004000000}"/>
    <cellStyle name="Millares 2 3" xfId="31" xr:uid="{00000000-0005-0000-0000-000005000000}"/>
    <cellStyle name="Millares 3" xfId="8" xr:uid="{00000000-0005-0000-0000-000006000000}"/>
    <cellStyle name="Millares 3 2" xfId="36" xr:uid="{00000000-0005-0000-0000-000007000000}"/>
    <cellStyle name="Millares 3 3" xfId="30" xr:uid="{00000000-0005-0000-0000-000008000000}"/>
    <cellStyle name="Millares 4" xfId="34" xr:uid="{00000000-0005-0000-0000-000009000000}"/>
    <cellStyle name="Millares 5" xfId="28" xr:uid="{00000000-0005-0000-0000-00000A000000}"/>
    <cellStyle name="Moneda" xfId="1" builtinId="4"/>
    <cellStyle name="Moneda 2" xfId="26" xr:uid="{00000000-0005-0000-0000-00000C000000}"/>
    <cellStyle name="Moneda 2 2" xfId="38" xr:uid="{00000000-0005-0000-0000-00000D000000}"/>
    <cellStyle name="Moneda 2 3" xfId="32" xr:uid="{00000000-0005-0000-0000-00000E000000}"/>
    <cellStyle name="Moneda 3" xfId="6" xr:uid="{00000000-0005-0000-0000-00000F000000}"/>
    <cellStyle name="Moneda 3 2" xfId="35" xr:uid="{00000000-0005-0000-0000-000010000000}"/>
    <cellStyle name="Moneda 3 3" xfId="29" xr:uid="{00000000-0005-0000-0000-000011000000}"/>
    <cellStyle name="Moneda 4" xfId="33" xr:uid="{00000000-0005-0000-0000-000012000000}"/>
    <cellStyle name="Moneda 5" xfId="27" xr:uid="{00000000-0005-0000-0000-000013000000}"/>
    <cellStyle name="Normal" xfId="0" builtinId="0"/>
    <cellStyle name="Normal 2" xfId="7" xr:uid="{00000000-0005-0000-0000-000015000000}"/>
    <cellStyle name="Normal 2 101" xfId="13" xr:uid="{00000000-0005-0000-0000-000016000000}"/>
    <cellStyle name="Normal 2 102" xfId="14" xr:uid="{00000000-0005-0000-0000-000017000000}"/>
    <cellStyle name="Normal 2 103" xfId="15" xr:uid="{00000000-0005-0000-0000-000018000000}"/>
    <cellStyle name="Normal 2 104" xfId="16" xr:uid="{00000000-0005-0000-0000-000019000000}"/>
    <cellStyle name="Normal 2 105" xfId="17" xr:uid="{00000000-0005-0000-0000-00001A000000}"/>
    <cellStyle name="Normal 2 106" xfId="18" xr:uid="{00000000-0005-0000-0000-00001B000000}"/>
    <cellStyle name="Normal 2 107" xfId="19" xr:uid="{00000000-0005-0000-0000-00001C000000}"/>
    <cellStyle name="Normal 2 108" xfId="20" xr:uid="{00000000-0005-0000-0000-00001D000000}"/>
    <cellStyle name="Normal 2 109" xfId="21" xr:uid="{00000000-0005-0000-0000-00001E000000}"/>
    <cellStyle name="Normal 2 110" xfId="22" xr:uid="{00000000-0005-0000-0000-00001F000000}"/>
    <cellStyle name="Normal 2 111" xfId="23" xr:uid="{00000000-0005-0000-0000-000020000000}"/>
    <cellStyle name="Normal 2 2" xfId="24" xr:uid="{00000000-0005-0000-0000-000021000000}"/>
    <cellStyle name="Normal 2 3" xfId="11" xr:uid="{00000000-0005-0000-0000-000022000000}"/>
    <cellStyle name="Normal 3" xfId="25" xr:uid="{00000000-0005-0000-0000-000023000000}"/>
    <cellStyle name="Normal 4" xfId="10" xr:uid="{00000000-0005-0000-0000-000024000000}"/>
    <cellStyle name="Normal 5" xfId="4" xr:uid="{00000000-0005-0000-0000-000025000000}"/>
    <cellStyle name="Porcentaje" xfId="3" builtinId="5"/>
    <cellStyle name="Porcentaje 2" xfId="9" xr:uid="{00000000-0005-0000-0000-000027000000}"/>
  </cellStyles>
  <dxfs count="0"/>
  <tableStyles count="0" defaultTableStyle="TableStyleMedium2" defaultPivotStyle="PivotStyleLight16"/>
  <colors>
    <mruColors>
      <color rgb="FF66FFFF"/>
      <color rgb="FF00FFFF"/>
      <color rgb="FFFF99FF"/>
      <color rgb="FFCC99FF"/>
      <color rgb="FFCCFF66"/>
      <color rgb="FF00FF99"/>
      <color rgb="FFCCFF33"/>
      <color rgb="FFCC0000"/>
      <color rgb="FFFF00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299762</xdr:colOff>
      <xdr:row>0</xdr:row>
      <xdr:rowOff>174626</xdr:rowOff>
    </xdr:from>
    <xdr:to>
      <xdr:col>17</xdr:col>
      <xdr:colOff>626773</xdr:colOff>
      <xdr:row>16</xdr:row>
      <xdr:rowOff>105521</xdr:rowOff>
    </xdr:to>
    <xdr:pic>
      <xdr:nvPicPr>
        <xdr:cNvPr id="2" name="Imagen 7" descr="C:\Users\Jairo\Pictures\logos\cintillo-institucional-2.jpg">
          <a:extLst>
            <a:ext uri="{FF2B5EF4-FFF2-40B4-BE49-F238E27FC236}">
              <a16:creationId xmlns:a16="http://schemas.microsoft.com/office/drawing/2014/main" id="{359F9D5F-8BCB-4298-8891-B2D742A27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FilmGrain trans="4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0116" t="-510" b="50000"/>
        <a:stretch/>
      </xdr:blipFill>
      <xdr:spPr bwMode="auto">
        <a:xfrm rot="5400000">
          <a:off x="10364132" y="3254756"/>
          <a:ext cx="9011395" cy="2851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412751</xdr:colOff>
      <xdr:row>1</xdr:row>
      <xdr:rowOff>436097</xdr:rowOff>
    </xdr:from>
    <xdr:to>
      <xdr:col>16</xdr:col>
      <xdr:colOff>555626</xdr:colOff>
      <xdr:row>3</xdr:row>
      <xdr:rowOff>783560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2F1131-B488-42C6-B7FC-6644B261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98626" y="642472"/>
          <a:ext cx="984250" cy="1426963"/>
        </a:xfrm>
        <a:prstGeom prst="rect">
          <a:avLst/>
        </a:prstGeom>
      </xdr:spPr>
    </xdr:pic>
    <xdr:clientData/>
  </xdr:twoCellAnchor>
  <xdr:twoCellAnchor editAs="oneCell">
    <xdr:from>
      <xdr:col>15</xdr:col>
      <xdr:colOff>115632</xdr:colOff>
      <xdr:row>12</xdr:row>
      <xdr:rowOff>66677</xdr:rowOff>
    </xdr:from>
    <xdr:to>
      <xdr:col>16</xdr:col>
      <xdr:colOff>825500</xdr:colOff>
      <xdr:row>15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1FF6D7-2FE8-4227-82DE-02974BD2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01507" y="7956552"/>
          <a:ext cx="1551243" cy="854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740679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475AA4-53D5-4E7D-9052-2DC754D7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0"/>
          <a:ext cx="740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0</xdr:row>
      <xdr:rowOff>47626</xdr:rowOff>
    </xdr:from>
    <xdr:to>
      <xdr:col>13</xdr:col>
      <xdr:colOff>1146412</xdr:colOff>
      <xdr:row>4</xdr:row>
      <xdr:rowOff>135209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51C67A-BD44-4FE8-8EDF-44C1741B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01825" y="47626"/>
          <a:ext cx="1870312" cy="10686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0C61F-45E3-44C2-98BB-C00978C8B7C8}">
  <dimension ref="B2:T25"/>
  <sheetViews>
    <sheetView view="pageBreakPreview" zoomScale="60" zoomScaleNormal="60" workbookViewId="0">
      <selection activeCell="J16" sqref="J16"/>
    </sheetView>
  </sheetViews>
  <sheetFormatPr baseColWidth="10" defaultRowHeight="15.75"/>
  <cols>
    <col min="1" max="10" width="11" style="3"/>
    <col min="11" max="11" width="20.625" style="3" bestFit="1" customWidth="1"/>
    <col min="12" max="13" width="11" style="3"/>
    <col min="14" max="14" width="19.375" style="3" customWidth="1"/>
    <col min="15" max="17" width="11" style="3"/>
    <col min="18" max="18" width="10.125" style="3" customWidth="1"/>
    <col min="19" max="19" width="11.125" style="3" customWidth="1"/>
    <col min="20" max="266" width="11" style="3"/>
    <col min="267" max="267" width="20.625" style="3" bestFit="1" customWidth="1"/>
    <col min="268" max="273" width="11" style="3"/>
    <col min="274" max="274" width="10.125" style="3" customWidth="1"/>
    <col min="275" max="275" width="11.125" style="3" customWidth="1"/>
    <col min="276" max="522" width="11" style="3"/>
    <col min="523" max="523" width="20.625" style="3" bestFit="1" customWidth="1"/>
    <col min="524" max="529" width="11" style="3"/>
    <col min="530" max="530" width="10.125" style="3" customWidth="1"/>
    <col min="531" max="531" width="11.125" style="3" customWidth="1"/>
    <col min="532" max="778" width="11" style="3"/>
    <col min="779" max="779" width="20.625" style="3" bestFit="1" customWidth="1"/>
    <col min="780" max="785" width="11" style="3"/>
    <col min="786" max="786" width="10.125" style="3" customWidth="1"/>
    <col min="787" max="787" width="11.125" style="3" customWidth="1"/>
    <col min="788" max="1034" width="11" style="3"/>
    <col min="1035" max="1035" width="20.625" style="3" bestFit="1" customWidth="1"/>
    <col min="1036" max="1041" width="11" style="3"/>
    <col min="1042" max="1042" width="10.125" style="3" customWidth="1"/>
    <col min="1043" max="1043" width="11.125" style="3" customWidth="1"/>
    <col min="1044" max="1290" width="11" style="3"/>
    <col min="1291" max="1291" width="20.625" style="3" bestFit="1" customWidth="1"/>
    <col min="1292" max="1297" width="11" style="3"/>
    <col min="1298" max="1298" width="10.125" style="3" customWidth="1"/>
    <col min="1299" max="1299" width="11.125" style="3" customWidth="1"/>
    <col min="1300" max="1546" width="11" style="3"/>
    <col min="1547" max="1547" width="20.625" style="3" bestFit="1" customWidth="1"/>
    <col min="1548" max="1553" width="11" style="3"/>
    <col min="1554" max="1554" width="10.125" style="3" customWidth="1"/>
    <col min="1555" max="1555" width="11.125" style="3" customWidth="1"/>
    <col min="1556" max="1802" width="11" style="3"/>
    <col min="1803" max="1803" width="20.625" style="3" bestFit="1" customWidth="1"/>
    <col min="1804" max="1809" width="11" style="3"/>
    <col min="1810" max="1810" width="10.125" style="3" customWidth="1"/>
    <col min="1811" max="1811" width="11.125" style="3" customWidth="1"/>
    <col min="1812" max="2058" width="11" style="3"/>
    <col min="2059" max="2059" width="20.625" style="3" bestFit="1" customWidth="1"/>
    <col min="2060" max="2065" width="11" style="3"/>
    <col min="2066" max="2066" width="10.125" style="3" customWidth="1"/>
    <col min="2067" max="2067" width="11.125" style="3" customWidth="1"/>
    <col min="2068" max="2314" width="11" style="3"/>
    <col min="2315" max="2315" width="20.625" style="3" bestFit="1" customWidth="1"/>
    <col min="2316" max="2321" width="11" style="3"/>
    <col min="2322" max="2322" width="10.125" style="3" customWidth="1"/>
    <col min="2323" max="2323" width="11.125" style="3" customWidth="1"/>
    <col min="2324" max="2570" width="11" style="3"/>
    <col min="2571" max="2571" width="20.625" style="3" bestFit="1" customWidth="1"/>
    <col min="2572" max="2577" width="11" style="3"/>
    <col min="2578" max="2578" width="10.125" style="3" customWidth="1"/>
    <col min="2579" max="2579" width="11.125" style="3" customWidth="1"/>
    <col min="2580" max="2826" width="11" style="3"/>
    <col min="2827" max="2827" width="20.625" style="3" bestFit="1" customWidth="1"/>
    <col min="2828" max="2833" width="11" style="3"/>
    <col min="2834" max="2834" width="10.125" style="3" customWidth="1"/>
    <col min="2835" max="2835" width="11.125" style="3" customWidth="1"/>
    <col min="2836" max="3082" width="11" style="3"/>
    <col min="3083" max="3083" width="20.625" style="3" bestFit="1" customWidth="1"/>
    <col min="3084" max="3089" width="11" style="3"/>
    <col min="3090" max="3090" width="10.125" style="3" customWidth="1"/>
    <col min="3091" max="3091" width="11.125" style="3" customWidth="1"/>
    <col min="3092" max="3338" width="11" style="3"/>
    <col min="3339" max="3339" width="20.625" style="3" bestFit="1" customWidth="1"/>
    <col min="3340" max="3345" width="11" style="3"/>
    <col min="3346" max="3346" width="10.125" style="3" customWidth="1"/>
    <col min="3347" max="3347" width="11.125" style="3" customWidth="1"/>
    <col min="3348" max="3594" width="11" style="3"/>
    <col min="3595" max="3595" width="20.625" style="3" bestFit="1" customWidth="1"/>
    <col min="3596" max="3601" width="11" style="3"/>
    <col min="3602" max="3602" width="10.125" style="3" customWidth="1"/>
    <col min="3603" max="3603" width="11.125" style="3" customWidth="1"/>
    <col min="3604" max="3850" width="11" style="3"/>
    <col min="3851" max="3851" width="20.625" style="3" bestFit="1" customWidth="1"/>
    <col min="3852" max="3857" width="11" style="3"/>
    <col min="3858" max="3858" width="10.125" style="3" customWidth="1"/>
    <col min="3859" max="3859" width="11.125" style="3" customWidth="1"/>
    <col min="3860" max="4106" width="11" style="3"/>
    <col min="4107" max="4107" width="20.625" style="3" bestFit="1" customWidth="1"/>
    <col min="4108" max="4113" width="11" style="3"/>
    <col min="4114" max="4114" width="10.125" style="3" customWidth="1"/>
    <col min="4115" max="4115" width="11.125" style="3" customWidth="1"/>
    <col min="4116" max="4362" width="11" style="3"/>
    <col min="4363" max="4363" width="20.625" style="3" bestFit="1" customWidth="1"/>
    <col min="4364" max="4369" width="11" style="3"/>
    <col min="4370" max="4370" width="10.125" style="3" customWidth="1"/>
    <col min="4371" max="4371" width="11.125" style="3" customWidth="1"/>
    <col min="4372" max="4618" width="11" style="3"/>
    <col min="4619" max="4619" width="20.625" style="3" bestFit="1" customWidth="1"/>
    <col min="4620" max="4625" width="11" style="3"/>
    <col min="4626" max="4626" width="10.125" style="3" customWidth="1"/>
    <col min="4627" max="4627" width="11.125" style="3" customWidth="1"/>
    <col min="4628" max="4874" width="11" style="3"/>
    <col min="4875" max="4875" width="20.625" style="3" bestFit="1" customWidth="1"/>
    <col min="4876" max="4881" width="11" style="3"/>
    <col min="4882" max="4882" width="10.125" style="3" customWidth="1"/>
    <col min="4883" max="4883" width="11.125" style="3" customWidth="1"/>
    <col min="4884" max="5130" width="11" style="3"/>
    <col min="5131" max="5131" width="20.625" style="3" bestFit="1" customWidth="1"/>
    <col min="5132" max="5137" width="11" style="3"/>
    <col min="5138" max="5138" width="10.125" style="3" customWidth="1"/>
    <col min="5139" max="5139" width="11.125" style="3" customWidth="1"/>
    <col min="5140" max="5386" width="11" style="3"/>
    <col min="5387" max="5387" width="20.625" style="3" bestFit="1" customWidth="1"/>
    <col min="5388" max="5393" width="11" style="3"/>
    <col min="5394" max="5394" width="10.125" style="3" customWidth="1"/>
    <col min="5395" max="5395" width="11.125" style="3" customWidth="1"/>
    <col min="5396" max="5642" width="11" style="3"/>
    <col min="5643" max="5643" width="20.625" style="3" bestFit="1" customWidth="1"/>
    <col min="5644" max="5649" width="11" style="3"/>
    <col min="5650" max="5650" width="10.125" style="3" customWidth="1"/>
    <col min="5651" max="5651" width="11.125" style="3" customWidth="1"/>
    <col min="5652" max="5898" width="11" style="3"/>
    <col min="5899" max="5899" width="20.625" style="3" bestFit="1" customWidth="1"/>
    <col min="5900" max="5905" width="11" style="3"/>
    <col min="5906" max="5906" width="10.125" style="3" customWidth="1"/>
    <col min="5907" max="5907" width="11.125" style="3" customWidth="1"/>
    <col min="5908" max="6154" width="11" style="3"/>
    <col min="6155" max="6155" width="20.625" style="3" bestFit="1" customWidth="1"/>
    <col min="6156" max="6161" width="11" style="3"/>
    <col min="6162" max="6162" width="10.125" style="3" customWidth="1"/>
    <col min="6163" max="6163" width="11.125" style="3" customWidth="1"/>
    <col min="6164" max="6410" width="11" style="3"/>
    <col min="6411" max="6411" width="20.625" style="3" bestFit="1" customWidth="1"/>
    <col min="6412" max="6417" width="11" style="3"/>
    <col min="6418" max="6418" width="10.125" style="3" customWidth="1"/>
    <col min="6419" max="6419" width="11.125" style="3" customWidth="1"/>
    <col min="6420" max="6666" width="11" style="3"/>
    <col min="6667" max="6667" width="20.625" style="3" bestFit="1" customWidth="1"/>
    <col min="6668" max="6673" width="11" style="3"/>
    <col min="6674" max="6674" width="10.125" style="3" customWidth="1"/>
    <col min="6675" max="6675" width="11.125" style="3" customWidth="1"/>
    <col min="6676" max="6922" width="11" style="3"/>
    <col min="6923" max="6923" width="20.625" style="3" bestFit="1" customWidth="1"/>
    <col min="6924" max="6929" width="11" style="3"/>
    <col min="6930" max="6930" width="10.125" style="3" customWidth="1"/>
    <col min="6931" max="6931" width="11.125" style="3" customWidth="1"/>
    <col min="6932" max="7178" width="11" style="3"/>
    <col min="7179" max="7179" width="20.625" style="3" bestFit="1" customWidth="1"/>
    <col min="7180" max="7185" width="11" style="3"/>
    <col min="7186" max="7186" width="10.125" style="3" customWidth="1"/>
    <col min="7187" max="7187" width="11.125" style="3" customWidth="1"/>
    <col min="7188" max="7434" width="11" style="3"/>
    <col min="7435" max="7435" width="20.625" style="3" bestFit="1" customWidth="1"/>
    <col min="7436" max="7441" width="11" style="3"/>
    <col min="7442" max="7442" width="10.125" style="3" customWidth="1"/>
    <col min="7443" max="7443" width="11.125" style="3" customWidth="1"/>
    <col min="7444" max="7690" width="11" style="3"/>
    <col min="7691" max="7691" width="20.625" style="3" bestFit="1" customWidth="1"/>
    <col min="7692" max="7697" width="11" style="3"/>
    <col min="7698" max="7698" width="10.125" style="3" customWidth="1"/>
    <col min="7699" max="7699" width="11.125" style="3" customWidth="1"/>
    <col min="7700" max="7946" width="11" style="3"/>
    <col min="7947" max="7947" width="20.625" style="3" bestFit="1" customWidth="1"/>
    <col min="7948" max="7953" width="11" style="3"/>
    <col min="7954" max="7954" width="10.125" style="3" customWidth="1"/>
    <col min="7955" max="7955" width="11.125" style="3" customWidth="1"/>
    <col min="7956" max="8202" width="11" style="3"/>
    <col min="8203" max="8203" width="20.625" style="3" bestFit="1" customWidth="1"/>
    <col min="8204" max="8209" width="11" style="3"/>
    <col min="8210" max="8210" width="10.125" style="3" customWidth="1"/>
    <col min="8211" max="8211" width="11.125" style="3" customWidth="1"/>
    <col min="8212" max="8458" width="11" style="3"/>
    <col min="8459" max="8459" width="20.625" style="3" bestFit="1" customWidth="1"/>
    <col min="8460" max="8465" width="11" style="3"/>
    <col min="8466" max="8466" width="10.125" style="3" customWidth="1"/>
    <col min="8467" max="8467" width="11.125" style="3" customWidth="1"/>
    <col min="8468" max="8714" width="11" style="3"/>
    <col min="8715" max="8715" width="20.625" style="3" bestFit="1" customWidth="1"/>
    <col min="8716" max="8721" width="11" style="3"/>
    <col min="8722" max="8722" width="10.125" style="3" customWidth="1"/>
    <col min="8723" max="8723" width="11.125" style="3" customWidth="1"/>
    <col min="8724" max="8970" width="11" style="3"/>
    <col min="8971" max="8971" width="20.625" style="3" bestFit="1" customWidth="1"/>
    <col min="8972" max="8977" width="11" style="3"/>
    <col min="8978" max="8978" width="10.125" style="3" customWidth="1"/>
    <col min="8979" max="8979" width="11.125" style="3" customWidth="1"/>
    <col min="8980" max="9226" width="11" style="3"/>
    <col min="9227" max="9227" width="20.625" style="3" bestFit="1" customWidth="1"/>
    <col min="9228" max="9233" width="11" style="3"/>
    <col min="9234" max="9234" width="10.125" style="3" customWidth="1"/>
    <col min="9235" max="9235" width="11.125" style="3" customWidth="1"/>
    <col min="9236" max="9482" width="11" style="3"/>
    <col min="9483" max="9483" width="20.625" style="3" bestFit="1" customWidth="1"/>
    <col min="9484" max="9489" width="11" style="3"/>
    <col min="9490" max="9490" width="10.125" style="3" customWidth="1"/>
    <col min="9491" max="9491" width="11.125" style="3" customWidth="1"/>
    <col min="9492" max="9738" width="11" style="3"/>
    <col min="9739" max="9739" width="20.625" style="3" bestFit="1" customWidth="1"/>
    <col min="9740" max="9745" width="11" style="3"/>
    <col min="9746" max="9746" width="10.125" style="3" customWidth="1"/>
    <col min="9747" max="9747" width="11.125" style="3" customWidth="1"/>
    <col min="9748" max="9994" width="11" style="3"/>
    <col min="9995" max="9995" width="20.625" style="3" bestFit="1" customWidth="1"/>
    <col min="9996" max="10001" width="11" style="3"/>
    <col min="10002" max="10002" width="10.125" style="3" customWidth="1"/>
    <col min="10003" max="10003" width="11.125" style="3" customWidth="1"/>
    <col min="10004" max="10250" width="11" style="3"/>
    <col min="10251" max="10251" width="20.625" style="3" bestFit="1" customWidth="1"/>
    <col min="10252" max="10257" width="11" style="3"/>
    <col min="10258" max="10258" width="10.125" style="3" customWidth="1"/>
    <col min="10259" max="10259" width="11.125" style="3" customWidth="1"/>
    <col min="10260" max="10506" width="11" style="3"/>
    <col min="10507" max="10507" width="20.625" style="3" bestFit="1" customWidth="1"/>
    <col min="10508" max="10513" width="11" style="3"/>
    <col min="10514" max="10514" width="10.125" style="3" customWidth="1"/>
    <col min="10515" max="10515" width="11.125" style="3" customWidth="1"/>
    <col min="10516" max="10762" width="11" style="3"/>
    <col min="10763" max="10763" width="20.625" style="3" bestFit="1" customWidth="1"/>
    <col min="10764" max="10769" width="11" style="3"/>
    <col min="10770" max="10770" width="10.125" style="3" customWidth="1"/>
    <col min="10771" max="10771" width="11.125" style="3" customWidth="1"/>
    <col min="10772" max="11018" width="11" style="3"/>
    <col min="11019" max="11019" width="20.625" style="3" bestFit="1" customWidth="1"/>
    <col min="11020" max="11025" width="11" style="3"/>
    <col min="11026" max="11026" width="10.125" style="3" customWidth="1"/>
    <col min="11027" max="11027" width="11.125" style="3" customWidth="1"/>
    <col min="11028" max="11274" width="11" style="3"/>
    <col min="11275" max="11275" width="20.625" style="3" bestFit="1" customWidth="1"/>
    <col min="11276" max="11281" width="11" style="3"/>
    <col min="11282" max="11282" width="10.125" style="3" customWidth="1"/>
    <col min="11283" max="11283" width="11.125" style="3" customWidth="1"/>
    <col min="11284" max="11530" width="11" style="3"/>
    <col min="11531" max="11531" width="20.625" style="3" bestFit="1" customWidth="1"/>
    <col min="11532" max="11537" width="11" style="3"/>
    <col min="11538" max="11538" width="10.125" style="3" customWidth="1"/>
    <col min="11539" max="11539" width="11.125" style="3" customWidth="1"/>
    <col min="11540" max="11786" width="11" style="3"/>
    <col min="11787" max="11787" width="20.625" style="3" bestFit="1" customWidth="1"/>
    <col min="11788" max="11793" width="11" style="3"/>
    <col min="11794" max="11794" width="10.125" style="3" customWidth="1"/>
    <col min="11795" max="11795" width="11.125" style="3" customWidth="1"/>
    <col min="11796" max="12042" width="11" style="3"/>
    <col min="12043" max="12043" width="20.625" style="3" bestFit="1" customWidth="1"/>
    <col min="12044" max="12049" width="11" style="3"/>
    <col min="12050" max="12050" width="10.125" style="3" customWidth="1"/>
    <col min="12051" max="12051" width="11.125" style="3" customWidth="1"/>
    <col min="12052" max="12298" width="11" style="3"/>
    <col min="12299" max="12299" width="20.625" style="3" bestFit="1" customWidth="1"/>
    <col min="12300" max="12305" width="11" style="3"/>
    <col min="12306" max="12306" width="10.125" style="3" customWidth="1"/>
    <col min="12307" max="12307" width="11.125" style="3" customWidth="1"/>
    <col min="12308" max="12554" width="11" style="3"/>
    <col min="12555" max="12555" width="20.625" style="3" bestFit="1" customWidth="1"/>
    <col min="12556" max="12561" width="11" style="3"/>
    <col min="12562" max="12562" width="10.125" style="3" customWidth="1"/>
    <col min="12563" max="12563" width="11.125" style="3" customWidth="1"/>
    <col min="12564" max="12810" width="11" style="3"/>
    <col min="12811" max="12811" width="20.625" style="3" bestFit="1" customWidth="1"/>
    <col min="12812" max="12817" width="11" style="3"/>
    <col min="12818" max="12818" width="10.125" style="3" customWidth="1"/>
    <col min="12819" max="12819" width="11.125" style="3" customWidth="1"/>
    <col min="12820" max="13066" width="11" style="3"/>
    <col min="13067" max="13067" width="20.625" style="3" bestFit="1" customWidth="1"/>
    <col min="13068" max="13073" width="11" style="3"/>
    <col min="13074" max="13074" width="10.125" style="3" customWidth="1"/>
    <col min="13075" max="13075" width="11.125" style="3" customWidth="1"/>
    <col min="13076" max="13322" width="11" style="3"/>
    <col min="13323" max="13323" width="20.625" style="3" bestFit="1" customWidth="1"/>
    <col min="13324" max="13329" width="11" style="3"/>
    <col min="13330" max="13330" width="10.125" style="3" customWidth="1"/>
    <col min="13331" max="13331" width="11.125" style="3" customWidth="1"/>
    <col min="13332" max="13578" width="11" style="3"/>
    <col min="13579" max="13579" width="20.625" style="3" bestFit="1" customWidth="1"/>
    <col min="13580" max="13585" width="11" style="3"/>
    <col min="13586" max="13586" width="10.125" style="3" customWidth="1"/>
    <col min="13587" max="13587" width="11.125" style="3" customWidth="1"/>
    <col min="13588" max="13834" width="11" style="3"/>
    <col min="13835" max="13835" width="20.625" style="3" bestFit="1" customWidth="1"/>
    <col min="13836" max="13841" width="11" style="3"/>
    <col min="13842" max="13842" width="10.125" style="3" customWidth="1"/>
    <col min="13843" max="13843" width="11.125" style="3" customWidth="1"/>
    <col min="13844" max="14090" width="11" style="3"/>
    <col min="14091" max="14091" width="20.625" style="3" bestFit="1" customWidth="1"/>
    <col min="14092" max="14097" width="11" style="3"/>
    <col min="14098" max="14098" width="10.125" style="3" customWidth="1"/>
    <col min="14099" max="14099" width="11.125" style="3" customWidth="1"/>
    <col min="14100" max="14346" width="11" style="3"/>
    <col min="14347" max="14347" width="20.625" style="3" bestFit="1" customWidth="1"/>
    <col min="14348" max="14353" width="11" style="3"/>
    <col min="14354" max="14354" width="10.125" style="3" customWidth="1"/>
    <col min="14355" max="14355" width="11.125" style="3" customWidth="1"/>
    <col min="14356" max="14602" width="11" style="3"/>
    <col min="14603" max="14603" width="20.625" style="3" bestFit="1" customWidth="1"/>
    <col min="14604" max="14609" width="11" style="3"/>
    <col min="14610" max="14610" width="10.125" style="3" customWidth="1"/>
    <col min="14611" max="14611" width="11.125" style="3" customWidth="1"/>
    <col min="14612" max="14858" width="11" style="3"/>
    <col min="14859" max="14859" width="20.625" style="3" bestFit="1" customWidth="1"/>
    <col min="14860" max="14865" width="11" style="3"/>
    <col min="14866" max="14866" width="10.125" style="3" customWidth="1"/>
    <col min="14867" max="14867" width="11.125" style="3" customWidth="1"/>
    <col min="14868" max="15114" width="11" style="3"/>
    <col min="15115" max="15115" width="20.625" style="3" bestFit="1" customWidth="1"/>
    <col min="15116" max="15121" width="11" style="3"/>
    <col min="15122" max="15122" width="10.125" style="3" customWidth="1"/>
    <col min="15123" max="15123" width="11.125" style="3" customWidth="1"/>
    <col min="15124" max="15370" width="11" style="3"/>
    <col min="15371" max="15371" width="20.625" style="3" bestFit="1" customWidth="1"/>
    <col min="15372" max="15377" width="11" style="3"/>
    <col min="15378" max="15378" width="10.125" style="3" customWidth="1"/>
    <col min="15379" max="15379" width="11.125" style="3" customWidth="1"/>
    <col min="15380" max="15626" width="11" style="3"/>
    <col min="15627" max="15627" width="20.625" style="3" bestFit="1" customWidth="1"/>
    <col min="15628" max="15633" width="11" style="3"/>
    <col min="15634" max="15634" width="10.125" style="3" customWidth="1"/>
    <col min="15635" max="15635" width="11.125" style="3" customWidth="1"/>
    <col min="15636" max="15882" width="11" style="3"/>
    <col min="15883" max="15883" width="20.625" style="3" bestFit="1" customWidth="1"/>
    <col min="15884" max="15889" width="11" style="3"/>
    <col min="15890" max="15890" width="10.125" style="3" customWidth="1"/>
    <col min="15891" max="15891" width="11.125" style="3" customWidth="1"/>
    <col min="15892" max="16138" width="11" style="3"/>
    <col min="16139" max="16139" width="20.625" style="3" bestFit="1" customWidth="1"/>
    <col min="16140" max="16145" width="11" style="3"/>
    <col min="16146" max="16146" width="10.125" style="3" customWidth="1"/>
    <col min="16147" max="16147" width="11.125" style="3" customWidth="1"/>
    <col min="16148" max="16384" width="11" style="3"/>
  </cols>
  <sheetData>
    <row r="2" spans="2:20" ht="42.75">
      <c r="B2" s="147" t="s">
        <v>246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29"/>
      <c r="P2" s="29"/>
      <c r="Q2" s="29"/>
      <c r="R2" s="29"/>
      <c r="S2" s="29"/>
      <c r="T2" s="29"/>
    </row>
    <row r="3" spans="2:20" ht="42.75"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5"/>
      <c r="M3" s="125"/>
      <c r="N3" s="125"/>
      <c r="O3" s="29"/>
      <c r="P3" s="29"/>
      <c r="Q3" s="29"/>
      <c r="R3" s="29"/>
      <c r="S3" s="29"/>
      <c r="T3" s="29"/>
    </row>
    <row r="4" spans="2:20" ht="79.5" customHeight="1">
      <c r="B4" s="148" t="s">
        <v>247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30"/>
      <c r="P4" s="30"/>
      <c r="Q4" s="30"/>
      <c r="R4" s="30"/>
      <c r="S4" s="30"/>
      <c r="T4" s="30"/>
    </row>
    <row r="5" spans="2:20" ht="119.25" customHeight="1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31"/>
      <c r="P5" s="31"/>
      <c r="Q5" s="31"/>
      <c r="R5" s="31"/>
      <c r="S5" s="31"/>
      <c r="T5" s="31"/>
    </row>
    <row r="6" spans="2:20" ht="113.25" customHeight="1">
      <c r="B6" s="149" t="s">
        <v>399</v>
      </c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32"/>
      <c r="P6" s="33"/>
      <c r="Q6" s="33"/>
      <c r="R6" s="33"/>
      <c r="S6" s="33"/>
      <c r="T6" s="33"/>
    </row>
    <row r="7" spans="2:20" ht="16.5"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31"/>
      <c r="P7" s="31"/>
      <c r="Q7" s="31"/>
      <c r="R7" s="31"/>
      <c r="S7" s="31"/>
      <c r="T7" s="31"/>
    </row>
    <row r="8" spans="2:20" ht="16.5"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31"/>
      <c r="P8" s="31"/>
      <c r="Q8" s="31"/>
      <c r="R8" s="31"/>
      <c r="S8" s="31"/>
      <c r="T8" s="31"/>
    </row>
    <row r="9" spans="2:20" ht="100.5" customHeight="1">
      <c r="B9" s="150" t="s">
        <v>523</v>
      </c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34"/>
      <c r="P9" s="34"/>
      <c r="Q9" s="34"/>
      <c r="R9" s="34"/>
      <c r="S9" s="34"/>
      <c r="T9" s="34"/>
    </row>
    <row r="10" spans="2:20" ht="16.5"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31"/>
      <c r="P10" s="31"/>
      <c r="Q10" s="31"/>
      <c r="R10" s="31"/>
      <c r="S10" s="31"/>
      <c r="T10" s="31"/>
    </row>
    <row r="11" spans="2:20" ht="48" customHeight="1"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31"/>
      <c r="P11" s="31"/>
      <c r="Q11" s="31"/>
      <c r="R11" s="31"/>
      <c r="S11" s="31"/>
      <c r="T11" s="31"/>
    </row>
    <row r="12" spans="2:20" ht="27">
      <c r="B12" s="151">
        <v>43815</v>
      </c>
      <c r="C12" s="151"/>
      <c r="D12" s="151"/>
      <c r="E12" s="151"/>
      <c r="F12" s="151"/>
      <c r="G12" s="151"/>
      <c r="H12" s="151"/>
      <c r="I12" s="151"/>
      <c r="J12" s="151"/>
      <c r="K12" s="151"/>
      <c r="L12" s="127"/>
      <c r="M12" s="127"/>
      <c r="N12" s="127"/>
      <c r="O12" s="35"/>
      <c r="P12" s="35"/>
      <c r="Q12" s="35"/>
      <c r="R12" s="35"/>
      <c r="S12" s="35"/>
      <c r="T12" s="35"/>
    </row>
    <row r="13" spans="2:20" ht="15" customHeight="1">
      <c r="B13" s="152"/>
      <c r="C13" s="152" t="s">
        <v>248</v>
      </c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</row>
    <row r="14" spans="2:20" ht="30"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</row>
    <row r="25" ht="27" customHeight="1"/>
  </sheetData>
  <mergeCells count="7">
    <mergeCell ref="B14:T14"/>
    <mergeCell ref="B2:N2"/>
    <mergeCell ref="B4:N4"/>
    <mergeCell ref="B6:N6"/>
    <mergeCell ref="B9:N9"/>
    <mergeCell ref="B12:K12"/>
    <mergeCell ref="B13:T13"/>
  </mergeCells>
  <pageMargins left="0.70866141732283472" right="0.70866141732283472" top="0.74803149606299213" bottom="0.74803149606299213" header="0.31496062992125984" footer="0.31496062992125984"/>
  <pageSetup paperSize="5" scale="68" orientation="landscape" r:id="rId1"/>
  <colBreaks count="1" manualBreakCount="1">
    <brk id="1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4796E-DA28-4886-901F-6B2D496A6E15}">
  <dimension ref="C1:Q31"/>
  <sheetViews>
    <sheetView view="pageBreakPreview" topLeftCell="A7" zoomScaleNormal="100" zoomScaleSheetLayoutView="100" workbookViewId="0">
      <selection activeCell="I20" sqref="I20"/>
    </sheetView>
  </sheetViews>
  <sheetFormatPr baseColWidth="10" defaultRowHeight="15.75"/>
  <cols>
    <col min="1" max="1" width="1.25" style="3" customWidth="1"/>
    <col min="2" max="2" width="2.375" style="3" customWidth="1"/>
    <col min="3" max="3" width="52" style="3" customWidth="1"/>
    <col min="4" max="4" width="9.875" style="40" customWidth="1"/>
    <col min="5" max="5" width="15.75" style="3" customWidth="1"/>
    <col min="6" max="6" width="11.625" style="3" customWidth="1"/>
    <col min="7" max="7" width="9.75" style="3" customWidth="1"/>
    <col min="8" max="8" width="11" style="3" customWidth="1"/>
    <col min="9" max="9" width="16.625" style="3" customWidth="1"/>
    <col min="10" max="10" width="11.625" style="3" customWidth="1"/>
    <col min="11" max="11" width="15.5" style="3" customWidth="1"/>
    <col min="12" max="12" width="10.25" style="3" customWidth="1"/>
    <col min="13" max="13" width="16" style="3" customWidth="1"/>
    <col min="14" max="14" width="15.625" style="3" customWidth="1"/>
    <col min="15" max="15" width="1.75" style="3" customWidth="1"/>
    <col min="16" max="16" width="15.75" style="3" customWidth="1"/>
    <col min="17" max="17" width="16.375" style="3" customWidth="1"/>
    <col min="18" max="252" width="11" style="3"/>
    <col min="253" max="254" width="2.375" style="3" customWidth="1"/>
    <col min="255" max="255" width="31.375" style="3" customWidth="1"/>
    <col min="256" max="256" width="16.375" style="3" customWidth="1"/>
    <col min="257" max="259" width="15.5" style="3" customWidth="1"/>
    <col min="260" max="260" width="16.625" style="3" customWidth="1"/>
    <col min="261" max="264" width="15.5" style="3" customWidth="1"/>
    <col min="265" max="265" width="15.625" style="3" customWidth="1"/>
    <col min="266" max="266" width="16" style="3" customWidth="1"/>
    <col min="267" max="508" width="11" style="3"/>
    <col min="509" max="510" width="2.375" style="3" customWidth="1"/>
    <col min="511" max="511" width="31.375" style="3" customWidth="1"/>
    <col min="512" max="512" width="16.375" style="3" customWidth="1"/>
    <col min="513" max="515" width="15.5" style="3" customWidth="1"/>
    <col min="516" max="516" width="16.625" style="3" customWidth="1"/>
    <col min="517" max="520" width="15.5" style="3" customWidth="1"/>
    <col min="521" max="521" width="15.625" style="3" customWidth="1"/>
    <col min="522" max="522" width="16" style="3" customWidth="1"/>
    <col min="523" max="764" width="11" style="3"/>
    <col min="765" max="766" width="2.375" style="3" customWidth="1"/>
    <col min="767" max="767" width="31.375" style="3" customWidth="1"/>
    <col min="768" max="768" width="16.375" style="3" customWidth="1"/>
    <col min="769" max="771" width="15.5" style="3" customWidth="1"/>
    <col min="772" max="772" width="16.625" style="3" customWidth="1"/>
    <col min="773" max="776" width="15.5" style="3" customWidth="1"/>
    <col min="777" max="777" width="15.625" style="3" customWidth="1"/>
    <col min="778" max="778" width="16" style="3" customWidth="1"/>
    <col min="779" max="1020" width="11" style="3"/>
    <col min="1021" max="1022" width="2.375" style="3" customWidth="1"/>
    <col min="1023" max="1023" width="31.375" style="3" customWidth="1"/>
    <col min="1024" max="1024" width="16.375" style="3" customWidth="1"/>
    <col min="1025" max="1027" width="15.5" style="3" customWidth="1"/>
    <col min="1028" max="1028" width="16.625" style="3" customWidth="1"/>
    <col min="1029" max="1032" width="15.5" style="3" customWidth="1"/>
    <col min="1033" max="1033" width="15.625" style="3" customWidth="1"/>
    <col min="1034" max="1034" width="16" style="3" customWidth="1"/>
    <col min="1035" max="1276" width="11" style="3"/>
    <col min="1277" max="1278" width="2.375" style="3" customWidth="1"/>
    <col min="1279" max="1279" width="31.375" style="3" customWidth="1"/>
    <col min="1280" max="1280" width="16.375" style="3" customWidth="1"/>
    <col min="1281" max="1283" width="15.5" style="3" customWidth="1"/>
    <col min="1284" max="1284" width="16.625" style="3" customWidth="1"/>
    <col min="1285" max="1288" width="15.5" style="3" customWidth="1"/>
    <col min="1289" max="1289" width="15.625" style="3" customWidth="1"/>
    <col min="1290" max="1290" width="16" style="3" customWidth="1"/>
    <col min="1291" max="1532" width="11" style="3"/>
    <col min="1533" max="1534" width="2.375" style="3" customWidth="1"/>
    <col min="1535" max="1535" width="31.375" style="3" customWidth="1"/>
    <col min="1536" max="1536" width="16.375" style="3" customWidth="1"/>
    <col min="1537" max="1539" width="15.5" style="3" customWidth="1"/>
    <col min="1540" max="1540" width="16.625" style="3" customWidth="1"/>
    <col min="1541" max="1544" width="15.5" style="3" customWidth="1"/>
    <col min="1545" max="1545" width="15.625" style="3" customWidth="1"/>
    <col min="1546" max="1546" width="16" style="3" customWidth="1"/>
    <col min="1547" max="1788" width="11" style="3"/>
    <col min="1789" max="1790" width="2.375" style="3" customWidth="1"/>
    <col min="1791" max="1791" width="31.375" style="3" customWidth="1"/>
    <col min="1792" max="1792" width="16.375" style="3" customWidth="1"/>
    <col min="1793" max="1795" width="15.5" style="3" customWidth="1"/>
    <col min="1796" max="1796" width="16.625" style="3" customWidth="1"/>
    <col min="1797" max="1800" width="15.5" style="3" customWidth="1"/>
    <col min="1801" max="1801" width="15.625" style="3" customWidth="1"/>
    <col min="1802" max="1802" width="16" style="3" customWidth="1"/>
    <col min="1803" max="2044" width="11" style="3"/>
    <col min="2045" max="2046" width="2.375" style="3" customWidth="1"/>
    <col min="2047" max="2047" width="31.375" style="3" customWidth="1"/>
    <col min="2048" max="2048" width="16.375" style="3" customWidth="1"/>
    <col min="2049" max="2051" width="15.5" style="3" customWidth="1"/>
    <col min="2052" max="2052" width="16.625" style="3" customWidth="1"/>
    <col min="2053" max="2056" width="15.5" style="3" customWidth="1"/>
    <col min="2057" max="2057" width="15.625" style="3" customWidth="1"/>
    <col min="2058" max="2058" width="16" style="3" customWidth="1"/>
    <col min="2059" max="2300" width="11" style="3"/>
    <col min="2301" max="2302" width="2.375" style="3" customWidth="1"/>
    <col min="2303" max="2303" width="31.375" style="3" customWidth="1"/>
    <col min="2304" max="2304" width="16.375" style="3" customWidth="1"/>
    <col min="2305" max="2307" width="15.5" style="3" customWidth="1"/>
    <col min="2308" max="2308" width="16.625" style="3" customWidth="1"/>
    <col min="2309" max="2312" width="15.5" style="3" customWidth="1"/>
    <col min="2313" max="2313" width="15.625" style="3" customWidth="1"/>
    <col min="2314" max="2314" width="16" style="3" customWidth="1"/>
    <col min="2315" max="2556" width="11" style="3"/>
    <col min="2557" max="2558" width="2.375" style="3" customWidth="1"/>
    <col min="2559" max="2559" width="31.375" style="3" customWidth="1"/>
    <col min="2560" max="2560" width="16.375" style="3" customWidth="1"/>
    <col min="2561" max="2563" width="15.5" style="3" customWidth="1"/>
    <col min="2564" max="2564" width="16.625" style="3" customWidth="1"/>
    <col min="2565" max="2568" width="15.5" style="3" customWidth="1"/>
    <col min="2569" max="2569" width="15.625" style="3" customWidth="1"/>
    <col min="2570" max="2570" width="16" style="3" customWidth="1"/>
    <col min="2571" max="2812" width="11" style="3"/>
    <col min="2813" max="2814" width="2.375" style="3" customWidth="1"/>
    <col min="2815" max="2815" width="31.375" style="3" customWidth="1"/>
    <col min="2816" max="2816" width="16.375" style="3" customWidth="1"/>
    <col min="2817" max="2819" width="15.5" style="3" customWidth="1"/>
    <col min="2820" max="2820" width="16.625" style="3" customWidth="1"/>
    <col min="2821" max="2824" width="15.5" style="3" customWidth="1"/>
    <col min="2825" max="2825" width="15.625" style="3" customWidth="1"/>
    <col min="2826" max="2826" width="16" style="3" customWidth="1"/>
    <col min="2827" max="3068" width="11" style="3"/>
    <col min="3069" max="3070" width="2.375" style="3" customWidth="1"/>
    <col min="3071" max="3071" width="31.375" style="3" customWidth="1"/>
    <col min="3072" max="3072" width="16.375" style="3" customWidth="1"/>
    <col min="3073" max="3075" width="15.5" style="3" customWidth="1"/>
    <col min="3076" max="3076" width="16.625" style="3" customWidth="1"/>
    <col min="3077" max="3080" width="15.5" style="3" customWidth="1"/>
    <col min="3081" max="3081" width="15.625" style="3" customWidth="1"/>
    <col min="3082" max="3082" width="16" style="3" customWidth="1"/>
    <col min="3083" max="3324" width="11" style="3"/>
    <col min="3325" max="3326" width="2.375" style="3" customWidth="1"/>
    <col min="3327" max="3327" width="31.375" style="3" customWidth="1"/>
    <col min="3328" max="3328" width="16.375" style="3" customWidth="1"/>
    <col min="3329" max="3331" width="15.5" style="3" customWidth="1"/>
    <col min="3332" max="3332" width="16.625" style="3" customWidth="1"/>
    <col min="3333" max="3336" width="15.5" style="3" customWidth="1"/>
    <col min="3337" max="3337" width="15.625" style="3" customWidth="1"/>
    <col min="3338" max="3338" width="16" style="3" customWidth="1"/>
    <col min="3339" max="3580" width="11" style="3"/>
    <col min="3581" max="3582" width="2.375" style="3" customWidth="1"/>
    <col min="3583" max="3583" width="31.375" style="3" customWidth="1"/>
    <col min="3584" max="3584" width="16.375" style="3" customWidth="1"/>
    <col min="3585" max="3587" width="15.5" style="3" customWidth="1"/>
    <col min="3588" max="3588" width="16.625" style="3" customWidth="1"/>
    <col min="3589" max="3592" width="15.5" style="3" customWidth="1"/>
    <col min="3593" max="3593" width="15.625" style="3" customWidth="1"/>
    <col min="3594" max="3594" width="16" style="3" customWidth="1"/>
    <col min="3595" max="3836" width="11" style="3"/>
    <col min="3837" max="3838" width="2.375" style="3" customWidth="1"/>
    <col min="3839" max="3839" width="31.375" style="3" customWidth="1"/>
    <col min="3840" max="3840" width="16.375" style="3" customWidth="1"/>
    <col min="3841" max="3843" width="15.5" style="3" customWidth="1"/>
    <col min="3844" max="3844" width="16.625" style="3" customWidth="1"/>
    <col min="3845" max="3848" width="15.5" style="3" customWidth="1"/>
    <col min="3849" max="3849" width="15.625" style="3" customWidth="1"/>
    <col min="3850" max="3850" width="16" style="3" customWidth="1"/>
    <col min="3851" max="4092" width="11" style="3"/>
    <col min="4093" max="4094" width="2.375" style="3" customWidth="1"/>
    <col min="4095" max="4095" width="31.375" style="3" customWidth="1"/>
    <col min="4096" max="4096" width="16.375" style="3" customWidth="1"/>
    <col min="4097" max="4099" width="15.5" style="3" customWidth="1"/>
    <col min="4100" max="4100" width="16.625" style="3" customWidth="1"/>
    <col min="4101" max="4104" width="15.5" style="3" customWidth="1"/>
    <col min="4105" max="4105" width="15.625" style="3" customWidth="1"/>
    <col min="4106" max="4106" width="16" style="3" customWidth="1"/>
    <col min="4107" max="4348" width="11" style="3"/>
    <col min="4349" max="4350" width="2.375" style="3" customWidth="1"/>
    <col min="4351" max="4351" width="31.375" style="3" customWidth="1"/>
    <col min="4352" max="4352" width="16.375" style="3" customWidth="1"/>
    <col min="4353" max="4355" width="15.5" style="3" customWidth="1"/>
    <col min="4356" max="4356" width="16.625" style="3" customWidth="1"/>
    <col min="4357" max="4360" width="15.5" style="3" customWidth="1"/>
    <col min="4361" max="4361" width="15.625" style="3" customWidth="1"/>
    <col min="4362" max="4362" width="16" style="3" customWidth="1"/>
    <col min="4363" max="4604" width="11" style="3"/>
    <col min="4605" max="4606" width="2.375" style="3" customWidth="1"/>
    <col min="4607" max="4607" width="31.375" style="3" customWidth="1"/>
    <col min="4608" max="4608" width="16.375" style="3" customWidth="1"/>
    <col min="4609" max="4611" width="15.5" style="3" customWidth="1"/>
    <col min="4612" max="4612" width="16.625" style="3" customWidth="1"/>
    <col min="4613" max="4616" width="15.5" style="3" customWidth="1"/>
    <col min="4617" max="4617" width="15.625" style="3" customWidth="1"/>
    <col min="4618" max="4618" width="16" style="3" customWidth="1"/>
    <col min="4619" max="4860" width="11" style="3"/>
    <col min="4861" max="4862" width="2.375" style="3" customWidth="1"/>
    <col min="4863" max="4863" width="31.375" style="3" customWidth="1"/>
    <col min="4864" max="4864" width="16.375" style="3" customWidth="1"/>
    <col min="4865" max="4867" width="15.5" style="3" customWidth="1"/>
    <col min="4868" max="4868" width="16.625" style="3" customWidth="1"/>
    <col min="4869" max="4872" width="15.5" style="3" customWidth="1"/>
    <col min="4873" max="4873" width="15.625" style="3" customWidth="1"/>
    <col min="4874" max="4874" width="16" style="3" customWidth="1"/>
    <col min="4875" max="5116" width="11" style="3"/>
    <col min="5117" max="5118" width="2.375" style="3" customWidth="1"/>
    <col min="5119" max="5119" width="31.375" style="3" customWidth="1"/>
    <col min="5120" max="5120" width="16.375" style="3" customWidth="1"/>
    <col min="5121" max="5123" width="15.5" style="3" customWidth="1"/>
    <col min="5124" max="5124" width="16.625" style="3" customWidth="1"/>
    <col min="5125" max="5128" width="15.5" style="3" customWidth="1"/>
    <col min="5129" max="5129" width="15.625" style="3" customWidth="1"/>
    <col min="5130" max="5130" width="16" style="3" customWidth="1"/>
    <col min="5131" max="5372" width="11" style="3"/>
    <col min="5373" max="5374" width="2.375" style="3" customWidth="1"/>
    <col min="5375" max="5375" width="31.375" style="3" customWidth="1"/>
    <col min="5376" max="5376" width="16.375" style="3" customWidth="1"/>
    <col min="5377" max="5379" width="15.5" style="3" customWidth="1"/>
    <col min="5380" max="5380" width="16.625" style="3" customWidth="1"/>
    <col min="5381" max="5384" width="15.5" style="3" customWidth="1"/>
    <col min="5385" max="5385" width="15.625" style="3" customWidth="1"/>
    <col min="5386" max="5386" width="16" style="3" customWidth="1"/>
    <col min="5387" max="5628" width="11" style="3"/>
    <col min="5629" max="5630" width="2.375" style="3" customWidth="1"/>
    <col min="5631" max="5631" width="31.375" style="3" customWidth="1"/>
    <col min="5632" max="5632" width="16.375" style="3" customWidth="1"/>
    <col min="5633" max="5635" width="15.5" style="3" customWidth="1"/>
    <col min="5636" max="5636" width="16.625" style="3" customWidth="1"/>
    <col min="5637" max="5640" width="15.5" style="3" customWidth="1"/>
    <col min="5641" max="5641" width="15.625" style="3" customWidth="1"/>
    <col min="5642" max="5642" width="16" style="3" customWidth="1"/>
    <col min="5643" max="5884" width="11" style="3"/>
    <col min="5885" max="5886" width="2.375" style="3" customWidth="1"/>
    <col min="5887" max="5887" width="31.375" style="3" customWidth="1"/>
    <col min="5888" max="5888" width="16.375" style="3" customWidth="1"/>
    <col min="5889" max="5891" width="15.5" style="3" customWidth="1"/>
    <col min="5892" max="5892" width="16.625" style="3" customWidth="1"/>
    <col min="5893" max="5896" width="15.5" style="3" customWidth="1"/>
    <col min="5897" max="5897" width="15.625" style="3" customWidth="1"/>
    <col min="5898" max="5898" width="16" style="3" customWidth="1"/>
    <col min="5899" max="6140" width="11" style="3"/>
    <col min="6141" max="6142" width="2.375" style="3" customWidth="1"/>
    <col min="6143" max="6143" width="31.375" style="3" customWidth="1"/>
    <col min="6144" max="6144" width="16.375" style="3" customWidth="1"/>
    <col min="6145" max="6147" width="15.5" style="3" customWidth="1"/>
    <col min="6148" max="6148" width="16.625" style="3" customWidth="1"/>
    <col min="6149" max="6152" width="15.5" style="3" customWidth="1"/>
    <col min="6153" max="6153" width="15.625" style="3" customWidth="1"/>
    <col min="6154" max="6154" width="16" style="3" customWidth="1"/>
    <col min="6155" max="6396" width="11" style="3"/>
    <col min="6397" max="6398" width="2.375" style="3" customWidth="1"/>
    <col min="6399" max="6399" width="31.375" style="3" customWidth="1"/>
    <col min="6400" max="6400" width="16.375" style="3" customWidth="1"/>
    <col min="6401" max="6403" width="15.5" style="3" customWidth="1"/>
    <col min="6404" max="6404" width="16.625" style="3" customWidth="1"/>
    <col min="6405" max="6408" width="15.5" style="3" customWidth="1"/>
    <col min="6409" max="6409" width="15.625" style="3" customWidth="1"/>
    <col min="6410" max="6410" width="16" style="3" customWidth="1"/>
    <col min="6411" max="6652" width="11" style="3"/>
    <col min="6653" max="6654" width="2.375" style="3" customWidth="1"/>
    <col min="6655" max="6655" width="31.375" style="3" customWidth="1"/>
    <col min="6656" max="6656" width="16.375" style="3" customWidth="1"/>
    <col min="6657" max="6659" width="15.5" style="3" customWidth="1"/>
    <col min="6660" max="6660" width="16.625" style="3" customWidth="1"/>
    <col min="6661" max="6664" width="15.5" style="3" customWidth="1"/>
    <col min="6665" max="6665" width="15.625" style="3" customWidth="1"/>
    <col min="6666" max="6666" width="16" style="3" customWidth="1"/>
    <col min="6667" max="6908" width="11" style="3"/>
    <col min="6909" max="6910" width="2.375" style="3" customWidth="1"/>
    <col min="6911" max="6911" width="31.375" style="3" customWidth="1"/>
    <col min="6912" max="6912" width="16.375" style="3" customWidth="1"/>
    <col min="6913" max="6915" width="15.5" style="3" customWidth="1"/>
    <col min="6916" max="6916" width="16.625" style="3" customWidth="1"/>
    <col min="6917" max="6920" width="15.5" style="3" customWidth="1"/>
    <col min="6921" max="6921" width="15.625" style="3" customWidth="1"/>
    <col min="6922" max="6922" width="16" style="3" customWidth="1"/>
    <col min="6923" max="7164" width="11" style="3"/>
    <col min="7165" max="7166" width="2.375" style="3" customWidth="1"/>
    <col min="7167" max="7167" width="31.375" style="3" customWidth="1"/>
    <col min="7168" max="7168" width="16.375" style="3" customWidth="1"/>
    <col min="7169" max="7171" width="15.5" style="3" customWidth="1"/>
    <col min="7172" max="7172" width="16.625" style="3" customWidth="1"/>
    <col min="7173" max="7176" width="15.5" style="3" customWidth="1"/>
    <col min="7177" max="7177" width="15.625" style="3" customWidth="1"/>
    <col min="7178" max="7178" width="16" style="3" customWidth="1"/>
    <col min="7179" max="7420" width="11" style="3"/>
    <col min="7421" max="7422" width="2.375" style="3" customWidth="1"/>
    <col min="7423" max="7423" width="31.375" style="3" customWidth="1"/>
    <col min="7424" max="7424" width="16.375" style="3" customWidth="1"/>
    <col min="7425" max="7427" width="15.5" style="3" customWidth="1"/>
    <col min="7428" max="7428" width="16.625" style="3" customWidth="1"/>
    <col min="7429" max="7432" width="15.5" style="3" customWidth="1"/>
    <col min="7433" max="7433" width="15.625" style="3" customWidth="1"/>
    <col min="7434" max="7434" width="16" style="3" customWidth="1"/>
    <col min="7435" max="7676" width="11" style="3"/>
    <col min="7677" max="7678" width="2.375" style="3" customWidth="1"/>
    <col min="7679" max="7679" width="31.375" style="3" customWidth="1"/>
    <col min="7680" max="7680" width="16.375" style="3" customWidth="1"/>
    <col min="7681" max="7683" width="15.5" style="3" customWidth="1"/>
    <col min="7684" max="7684" width="16.625" style="3" customWidth="1"/>
    <col min="7685" max="7688" width="15.5" style="3" customWidth="1"/>
    <col min="7689" max="7689" width="15.625" style="3" customWidth="1"/>
    <col min="7690" max="7690" width="16" style="3" customWidth="1"/>
    <col min="7691" max="7932" width="11" style="3"/>
    <col min="7933" max="7934" width="2.375" style="3" customWidth="1"/>
    <col min="7935" max="7935" width="31.375" style="3" customWidth="1"/>
    <col min="7936" max="7936" width="16.375" style="3" customWidth="1"/>
    <col min="7937" max="7939" width="15.5" style="3" customWidth="1"/>
    <col min="7940" max="7940" width="16.625" style="3" customWidth="1"/>
    <col min="7941" max="7944" width="15.5" style="3" customWidth="1"/>
    <col min="7945" max="7945" width="15.625" style="3" customWidth="1"/>
    <col min="7946" max="7946" width="16" style="3" customWidth="1"/>
    <col min="7947" max="8188" width="11" style="3"/>
    <col min="8189" max="8190" width="2.375" style="3" customWidth="1"/>
    <col min="8191" max="8191" width="31.375" style="3" customWidth="1"/>
    <col min="8192" max="8192" width="16.375" style="3" customWidth="1"/>
    <col min="8193" max="8195" width="15.5" style="3" customWidth="1"/>
    <col min="8196" max="8196" width="16.625" style="3" customWidth="1"/>
    <col min="8197" max="8200" width="15.5" style="3" customWidth="1"/>
    <col min="8201" max="8201" width="15.625" style="3" customWidth="1"/>
    <col min="8202" max="8202" width="16" style="3" customWidth="1"/>
    <col min="8203" max="8444" width="11" style="3"/>
    <col min="8445" max="8446" width="2.375" style="3" customWidth="1"/>
    <col min="8447" max="8447" width="31.375" style="3" customWidth="1"/>
    <col min="8448" max="8448" width="16.375" style="3" customWidth="1"/>
    <col min="8449" max="8451" width="15.5" style="3" customWidth="1"/>
    <col min="8452" max="8452" width="16.625" style="3" customWidth="1"/>
    <col min="8453" max="8456" width="15.5" style="3" customWidth="1"/>
    <col min="8457" max="8457" width="15.625" style="3" customWidth="1"/>
    <col min="8458" max="8458" width="16" style="3" customWidth="1"/>
    <col min="8459" max="8700" width="11" style="3"/>
    <col min="8701" max="8702" width="2.375" style="3" customWidth="1"/>
    <col min="8703" max="8703" width="31.375" style="3" customWidth="1"/>
    <col min="8704" max="8704" width="16.375" style="3" customWidth="1"/>
    <col min="8705" max="8707" width="15.5" style="3" customWidth="1"/>
    <col min="8708" max="8708" width="16.625" style="3" customWidth="1"/>
    <col min="8709" max="8712" width="15.5" style="3" customWidth="1"/>
    <col min="8713" max="8713" width="15.625" style="3" customWidth="1"/>
    <col min="8714" max="8714" width="16" style="3" customWidth="1"/>
    <col min="8715" max="8956" width="11" style="3"/>
    <col min="8957" max="8958" width="2.375" style="3" customWidth="1"/>
    <col min="8959" max="8959" width="31.375" style="3" customWidth="1"/>
    <col min="8960" max="8960" width="16.375" style="3" customWidth="1"/>
    <col min="8961" max="8963" width="15.5" style="3" customWidth="1"/>
    <col min="8964" max="8964" width="16.625" style="3" customWidth="1"/>
    <col min="8965" max="8968" width="15.5" style="3" customWidth="1"/>
    <col min="8969" max="8969" width="15.625" style="3" customWidth="1"/>
    <col min="8970" max="8970" width="16" style="3" customWidth="1"/>
    <col min="8971" max="9212" width="11" style="3"/>
    <col min="9213" max="9214" width="2.375" style="3" customWidth="1"/>
    <col min="9215" max="9215" width="31.375" style="3" customWidth="1"/>
    <col min="9216" max="9216" width="16.375" style="3" customWidth="1"/>
    <col min="9217" max="9219" width="15.5" style="3" customWidth="1"/>
    <col min="9220" max="9220" width="16.625" style="3" customWidth="1"/>
    <col min="9221" max="9224" width="15.5" style="3" customWidth="1"/>
    <col min="9225" max="9225" width="15.625" style="3" customWidth="1"/>
    <col min="9226" max="9226" width="16" style="3" customWidth="1"/>
    <col min="9227" max="9468" width="11" style="3"/>
    <col min="9469" max="9470" width="2.375" style="3" customWidth="1"/>
    <col min="9471" max="9471" width="31.375" style="3" customWidth="1"/>
    <col min="9472" max="9472" width="16.375" style="3" customWidth="1"/>
    <col min="9473" max="9475" width="15.5" style="3" customWidth="1"/>
    <col min="9476" max="9476" width="16.625" style="3" customWidth="1"/>
    <col min="9477" max="9480" width="15.5" style="3" customWidth="1"/>
    <col min="9481" max="9481" width="15.625" style="3" customWidth="1"/>
    <col min="9482" max="9482" width="16" style="3" customWidth="1"/>
    <col min="9483" max="9724" width="11" style="3"/>
    <col min="9725" max="9726" width="2.375" style="3" customWidth="1"/>
    <col min="9727" max="9727" width="31.375" style="3" customWidth="1"/>
    <col min="9728" max="9728" width="16.375" style="3" customWidth="1"/>
    <col min="9729" max="9731" width="15.5" style="3" customWidth="1"/>
    <col min="9732" max="9732" width="16.625" style="3" customWidth="1"/>
    <col min="9733" max="9736" width="15.5" style="3" customWidth="1"/>
    <col min="9737" max="9737" width="15.625" style="3" customWidth="1"/>
    <col min="9738" max="9738" width="16" style="3" customWidth="1"/>
    <col min="9739" max="9980" width="11" style="3"/>
    <col min="9981" max="9982" width="2.375" style="3" customWidth="1"/>
    <col min="9983" max="9983" width="31.375" style="3" customWidth="1"/>
    <col min="9984" max="9984" width="16.375" style="3" customWidth="1"/>
    <col min="9985" max="9987" width="15.5" style="3" customWidth="1"/>
    <col min="9988" max="9988" width="16.625" style="3" customWidth="1"/>
    <col min="9989" max="9992" width="15.5" style="3" customWidth="1"/>
    <col min="9993" max="9993" width="15.625" style="3" customWidth="1"/>
    <col min="9994" max="9994" width="16" style="3" customWidth="1"/>
    <col min="9995" max="10236" width="11" style="3"/>
    <col min="10237" max="10238" width="2.375" style="3" customWidth="1"/>
    <col min="10239" max="10239" width="31.375" style="3" customWidth="1"/>
    <col min="10240" max="10240" width="16.375" style="3" customWidth="1"/>
    <col min="10241" max="10243" width="15.5" style="3" customWidth="1"/>
    <col min="10244" max="10244" width="16.625" style="3" customWidth="1"/>
    <col min="10245" max="10248" width="15.5" style="3" customWidth="1"/>
    <col min="10249" max="10249" width="15.625" style="3" customWidth="1"/>
    <col min="10250" max="10250" width="16" style="3" customWidth="1"/>
    <col min="10251" max="10492" width="11" style="3"/>
    <col min="10493" max="10494" width="2.375" style="3" customWidth="1"/>
    <col min="10495" max="10495" width="31.375" style="3" customWidth="1"/>
    <col min="10496" max="10496" width="16.375" style="3" customWidth="1"/>
    <col min="10497" max="10499" width="15.5" style="3" customWidth="1"/>
    <col min="10500" max="10500" width="16.625" style="3" customWidth="1"/>
    <col min="10501" max="10504" width="15.5" style="3" customWidth="1"/>
    <col min="10505" max="10505" width="15.625" style="3" customWidth="1"/>
    <col min="10506" max="10506" width="16" style="3" customWidth="1"/>
    <col min="10507" max="10748" width="11" style="3"/>
    <col min="10749" max="10750" width="2.375" style="3" customWidth="1"/>
    <col min="10751" max="10751" width="31.375" style="3" customWidth="1"/>
    <col min="10752" max="10752" width="16.375" style="3" customWidth="1"/>
    <col min="10753" max="10755" width="15.5" style="3" customWidth="1"/>
    <col min="10756" max="10756" width="16.625" style="3" customWidth="1"/>
    <col min="10757" max="10760" width="15.5" style="3" customWidth="1"/>
    <col min="10761" max="10761" width="15.625" style="3" customWidth="1"/>
    <col min="10762" max="10762" width="16" style="3" customWidth="1"/>
    <col min="10763" max="11004" width="11" style="3"/>
    <col min="11005" max="11006" width="2.375" style="3" customWidth="1"/>
    <col min="11007" max="11007" width="31.375" style="3" customWidth="1"/>
    <col min="11008" max="11008" width="16.375" style="3" customWidth="1"/>
    <col min="11009" max="11011" width="15.5" style="3" customWidth="1"/>
    <col min="11012" max="11012" width="16.625" style="3" customWidth="1"/>
    <col min="11013" max="11016" width="15.5" style="3" customWidth="1"/>
    <col min="11017" max="11017" width="15.625" style="3" customWidth="1"/>
    <col min="11018" max="11018" width="16" style="3" customWidth="1"/>
    <col min="11019" max="11260" width="11" style="3"/>
    <col min="11261" max="11262" width="2.375" style="3" customWidth="1"/>
    <col min="11263" max="11263" width="31.375" style="3" customWidth="1"/>
    <col min="11264" max="11264" width="16.375" style="3" customWidth="1"/>
    <col min="11265" max="11267" width="15.5" style="3" customWidth="1"/>
    <col min="11268" max="11268" width="16.625" style="3" customWidth="1"/>
    <col min="11269" max="11272" width="15.5" style="3" customWidth="1"/>
    <col min="11273" max="11273" width="15.625" style="3" customWidth="1"/>
    <col min="11274" max="11274" width="16" style="3" customWidth="1"/>
    <col min="11275" max="11516" width="11" style="3"/>
    <col min="11517" max="11518" width="2.375" style="3" customWidth="1"/>
    <col min="11519" max="11519" width="31.375" style="3" customWidth="1"/>
    <col min="11520" max="11520" width="16.375" style="3" customWidth="1"/>
    <col min="11521" max="11523" width="15.5" style="3" customWidth="1"/>
    <col min="11524" max="11524" width="16.625" style="3" customWidth="1"/>
    <col min="11525" max="11528" width="15.5" style="3" customWidth="1"/>
    <col min="11529" max="11529" width="15.625" style="3" customWidth="1"/>
    <col min="11530" max="11530" width="16" style="3" customWidth="1"/>
    <col min="11531" max="11772" width="11" style="3"/>
    <col min="11773" max="11774" width="2.375" style="3" customWidth="1"/>
    <col min="11775" max="11775" width="31.375" style="3" customWidth="1"/>
    <col min="11776" max="11776" width="16.375" style="3" customWidth="1"/>
    <col min="11777" max="11779" width="15.5" style="3" customWidth="1"/>
    <col min="11780" max="11780" width="16.625" style="3" customWidth="1"/>
    <col min="11781" max="11784" width="15.5" style="3" customWidth="1"/>
    <col min="11785" max="11785" width="15.625" style="3" customWidth="1"/>
    <col min="11786" max="11786" width="16" style="3" customWidth="1"/>
    <col min="11787" max="12028" width="11" style="3"/>
    <col min="12029" max="12030" width="2.375" style="3" customWidth="1"/>
    <col min="12031" max="12031" width="31.375" style="3" customWidth="1"/>
    <col min="12032" max="12032" width="16.375" style="3" customWidth="1"/>
    <col min="12033" max="12035" width="15.5" style="3" customWidth="1"/>
    <col min="12036" max="12036" width="16.625" style="3" customWidth="1"/>
    <col min="12037" max="12040" width="15.5" style="3" customWidth="1"/>
    <col min="12041" max="12041" width="15.625" style="3" customWidth="1"/>
    <col min="12042" max="12042" width="16" style="3" customWidth="1"/>
    <col min="12043" max="12284" width="11" style="3"/>
    <col min="12285" max="12286" width="2.375" style="3" customWidth="1"/>
    <col min="12287" max="12287" width="31.375" style="3" customWidth="1"/>
    <col min="12288" max="12288" width="16.375" style="3" customWidth="1"/>
    <col min="12289" max="12291" width="15.5" style="3" customWidth="1"/>
    <col min="12292" max="12292" width="16.625" style="3" customWidth="1"/>
    <col min="12293" max="12296" width="15.5" style="3" customWidth="1"/>
    <col min="12297" max="12297" width="15.625" style="3" customWidth="1"/>
    <col min="12298" max="12298" width="16" style="3" customWidth="1"/>
    <col min="12299" max="12540" width="11" style="3"/>
    <col min="12541" max="12542" width="2.375" style="3" customWidth="1"/>
    <col min="12543" max="12543" width="31.375" style="3" customWidth="1"/>
    <col min="12544" max="12544" width="16.375" style="3" customWidth="1"/>
    <col min="12545" max="12547" width="15.5" style="3" customWidth="1"/>
    <col min="12548" max="12548" width="16.625" style="3" customWidth="1"/>
    <col min="12549" max="12552" width="15.5" style="3" customWidth="1"/>
    <col min="12553" max="12553" width="15.625" style="3" customWidth="1"/>
    <col min="12554" max="12554" width="16" style="3" customWidth="1"/>
    <col min="12555" max="12796" width="11" style="3"/>
    <col min="12797" max="12798" width="2.375" style="3" customWidth="1"/>
    <col min="12799" max="12799" width="31.375" style="3" customWidth="1"/>
    <col min="12800" max="12800" width="16.375" style="3" customWidth="1"/>
    <col min="12801" max="12803" width="15.5" style="3" customWidth="1"/>
    <col min="12804" max="12804" width="16.625" style="3" customWidth="1"/>
    <col min="12805" max="12808" width="15.5" style="3" customWidth="1"/>
    <col min="12809" max="12809" width="15.625" style="3" customWidth="1"/>
    <col min="12810" max="12810" width="16" style="3" customWidth="1"/>
    <col min="12811" max="13052" width="11" style="3"/>
    <col min="13053" max="13054" width="2.375" style="3" customWidth="1"/>
    <col min="13055" max="13055" width="31.375" style="3" customWidth="1"/>
    <col min="13056" max="13056" width="16.375" style="3" customWidth="1"/>
    <col min="13057" max="13059" width="15.5" style="3" customWidth="1"/>
    <col min="13060" max="13060" width="16.625" style="3" customWidth="1"/>
    <col min="13061" max="13064" width="15.5" style="3" customWidth="1"/>
    <col min="13065" max="13065" width="15.625" style="3" customWidth="1"/>
    <col min="13066" max="13066" width="16" style="3" customWidth="1"/>
    <col min="13067" max="13308" width="11" style="3"/>
    <col min="13309" max="13310" width="2.375" style="3" customWidth="1"/>
    <col min="13311" max="13311" width="31.375" style="3" customWidth="1"/>
    <col min="13312" max="13312" width="16.375" style="3" customWidth="1"/>
    <col min="13313" max="13315" width="15.5" style="3" customWidth="1"/>
    <col min="13316" max="13316" width="16.625" style="3" customWidth="1"/>
    <col min="13317" max="13320" width="15.5" style="3" customWidth="1"/>
    <col min="13321" max="13321" width="15.625" style="3" customWidth="1"/>
    <col min="13322" max="13322" width="16" style="3" customWidth="1"/>
    <col min="13323" max="13564" width="11" style="3"/>
    <col min="13565" max="13566" width="2.375" style="3" customWidth="1"/>
    <col min="13567" max="13567" width="31.375" style="3" customWidth="1"/>
    <col min="13568" max="13568" width="16.375" style="3" customWidth="1"/>
    <col min="13569" max="13571" width="15.5" style="3" customWidth="1"/>
    <col min="13572" max="13572" width="16.625" style="3" customWidth="1"/>
    <col min="13573" max="13576" width="15.5" style="3" customWidth="1"/>
    <col min="13577" max="13577" width="15.625" style="3" customWidth="1"/>
    <col min="13578" max="13578" width="16" style="3" customWidth="1"/>
    <col min="13579" max="13820" width="11" style="3"/>
    <col min="13821" max="13822" width="2.375" style="3" customWidth="1"/>
    <col min="13823" max="13823" width="31.375" style="3" customWidth="1"/>
    <col min="13824" max="13824" width="16.375" style="3" customWidth="1"/>
    <col min="13825" max="13827" width="15.5" style="3" customWidth="1"/>
    <col min="13828" max="13828" width="16.625" style="3" customWidth="1"/>
    <col min="13829" max="13832" width="15.5" style="3" customWidth="1"/>
    <col min="13833" max="13833" width="15.625" style="3" customWidth="1"/>
    <col min="13834" max="13834" width="16" style="3" customWidth="1"/>
    <col min="13835" max="14076" width="11" style="3"/>
    <col min="14077" max="14078" width="2.375" style="3" customWidth="1"/>
    <col min="14079" max="14079" width="31.375" style="3" customWidth="1"/>
    <col min="14080" max="14080" width="16.375" style="3" customWidth="1"/>
    <col min="14081" max="14083" width="15.5" style="3" customWidth="1"/>
    <col min="14084" max="14084" width="16.625" style="3" customWidth="1"/>
    <col min="14085" max="14088" width="15.5" style="3" customWidth="1"/>
    <col min="14089" max="14089" width="15.625" style="3" customWidth="1"/>
    <col min="14090" max="14090" width="16" style="3" customWidth="1"/>
    <col min="14091" max="14332" width="11" style="3"/>
    <col min="14333" max="14334" width="2.375" style="3" customWidth="1"/>
    <col min="14335" max="14335" width="31.375" style="3" customWidth="1"/>
    <col min="14336" max="14336" width="16.375" style="3" customWidth="1"/>
    <col min="14337" max="14339" width="15.5" style="3" customWidth="1"/>
    <col min="14340" max="14340" width="16.625" style="3" customWidth="1"/>
    <col min="14341" max="14344" width="15.5" style="3" customWidth="1"/>
    <col min="14345" max="14345" width="15.625" style="3" customWidth="1"/>
    <col min="14346" max="14346" width="16" style="3" customWidth="1"/>
    <col min="14347" max="14588" width="11" style="3"/>
    <col min="14589" max="14590" width="2.375" style="3" customWidth="1"/>
    <col min="14591" max="14591" width="31.375" style="3" customWidth="1"/>
    <col min="14592" max="14592" width="16.375" style="3" customWidth="1"/>
    <col min="14593" max="14595" width="15.5" style="3" customWidth="1"/>
    <col min="14596" max="14596" width="16.625" style="3" customWidth="1"/>
    <col min="14597" max="14600" width="15.5" style="3" customWidth="1"/>
    <col min="14601" max="14601" width="15.625" style="3" customWidth="1"/>
    <col min="14602" max="14602" width="16" style="3" customWidth="1"/>
    <col min="14603" max="14844" width="11" style="3"/>
    <col min="14845" max="14846" width="2.375" style="3" customWidth="1"/>
    <col min="14847" max="14847" width="31.375" style="3" customWidth="1"/>
    <col min="14848" max="14848" width="16.375" style="3" customWidth="1"/>
    <col min="14849" max="14851" width="15.5" style="3" customWidth="1"/>
    <col min="14852" max="14852" width="16.625" style="3" customWidth="1"/>
    <col min="14853" max="14856" width="15.5" style="3" customWidth="1"/>
    <col min="14857" max="14857" width="15.625" style="3" customWidth="1"/>
    <col min="14858" max="14858" width="16" style="3" customWidth="1"/>
    <col min="14859" max="15100" width="11" style="3"/>
    <col min="15101" max="15102" width="2.375" style="3" customWidth="1"/>
    <col min="15103" max="15103" width="31.375" style="3" customWidth="1"/>
    <col min="15104" max="15104" width="16.375" style="3" customWidth="1"/>
    <col min="15105" max="15107" width="15.5" style="3" customWidth="1"/>
    <col min="15108" max="15108" width="16.625" style="3" customWidth="1"/>
    <col min="15109" max="15112" width="15.5" style="3" customWidth="1"/>
    <col min="15113" max="15113" width="15.625" style="3" customWidth="1"/>
    <col min="15114" max="15114" width="16" style="3" customWidth="1"/>
    <col min="15115" max="15356" width="11" style="3"/>
    <col min="15357" max="15358" width="2.375" style="3" customWidth="1"/>
    <col min="15359" max="15359" width="31.375" style="3" customWidth="1"/>
    <col min="15360" max="15360" width="16.375" style="3" customWidth="1"/>
    <col min="15361" max="15363" width="15.5" style="3" customWidth="1"/>
    <col min="15364" max="15364" width="16.625" style="3" customWidth="1"/>
    <col min="15365" max="15368" width="15.5" style="3" customWidth="1"/>
    <col min="15369" max="15369" width="15.625" style="3" customWidth="1"/>
    <col min="15370" max="15370" width="16" style="3" customWidth="1"/>
    <col min="15371" max="15612" width="11" style="3"/>
    <col min="15613" max="15614" width="2.375" style="3" customWidth="1"/>
    <col min="15615" max="15615" width="31.375" style="3" customWidth="1"/>
    <col min="15616" max="15616" width="16.375" style="3" customWidth="1"/>
    <col min="15617" max="15619" width="15.5" style="3" customWidth="1"/>
    <col min="15620" max="15620" width="16.625" style="3" customWidth="1"/>
    <col min="15621" max="15624" width="15.5" style="3" customWidth="1"/>
    <col min="15625" max="15625" width="15.625" style="3" customWidth="1"/>
    <col min="15626" max="15626" width="16" style="3" customWidth="1"/>
    <col min="15627" max="15868" width="11" style="3"/>
    <col min="15869" max="15870" width="2.375" style="3" customWidth="1"/>
    <col min="15871" max="15871" width="31.375" style="3" customWidth="1"/>
    <col min="15872" max="15872" width="16.375" style="3" customWidth="1"/>
    <col min="15873" max="15875" width="15.5" style="3" customWidth="1"/>
    <col min="15876" max="15876" width="16.625" style="3" customWidth="1"/>
    <col min="15877" max="15880" width="15.5" style="3" customWidth="1"/>
    <col min="15881" max="15881" width="15.625" style="3" customWidth="1"/>
    <col min="15882" max="15882" width="16" style="3" customWidth="1"/>
    <col min="15883" max="16124" width="11" style="3"/>
    <col min="16125" max="16126" width="2.375" style="3" customWidth="1"/>
    <col min="16127" max="16127" width="31.375" style="3" customWidth="1"/>
    <col min="16128" max="16128" width="16.375" style="3" customWidth="1"/>
    <col min="16129" max="16131" width="15.5" style="3" customWidth="1"/>
    <col min="16132" max="16132" width="16.625" style="3" customWidth="1"/>
    <col min="16133" max="16136" width="15.5" style="3" customWidth="1"/>
    <col min="16137" max="16137" width="15.625" style="3" customWidth="1"/>
    <col min="16138" max="16138" width="16" style="3" customWidth="1"/>
    <col min="16139" max="16384" width="11" style="3"/>
  </cols>
  <sheetData>
    <row r="1" spans="3:17" ht="21" customHeight="1">
      <c r="C1" s="156" t="s">
        <v>249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36"/>
    </row>
    <row r="2" spans="3:17" ht="18.75" customHeight="1">
      <c r="C2" s="157" t="s">
        <v>247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37"/>
    </row>
    <row r="3" spans="3:17" ht="23.25" customHeight="1">
      <c r="C3" s="158" t="s">
        <v>231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38"/>
    </row>
    <row r="4" spans="3:17" ht="19.5" customHeight="1">
      <c r="C4" s="159" t="s">
        <v>277</v>
      </c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39"/>
    </row>
    <row r="5" spans="3:17" ht="12" customHeight="1" thickBot="1">
      <c r="I5" s="39"/>
      <c r="J5" s="41"/>
      <c r="K5" s="41"/>
      <c r="L5" s="41"/>
      <c r="O5" s="39"/>
    </row>
    <row r="6" spans="3:17" ht="56.25" customHeight="1" thickBot="1">
      <c r="C6" s="42" t="s">
        <v>250</v>
      </c>
      <c r="D6" s="43" t="s">
        <v>251</v>
      </c>
      <c r="E6" s="44" t="s">
        <v>33</v>
      </c>
      <c r="F6" s="44" t="s">
        <v>34</v>
      </c>
      <c r="G6" s="44" t="s">
        <v>35</v>
      </c>
      <c r="H6" s="44" t="s">
        <v>36</v>
      </c>
      <c r="I6" s="45" t="s">
        <v>37</v>
      </c>
      <c r="J6" s="44" t="s">
        <v>252</v>
      </c>
      <c r="K6" s="44" t="s">
        <v>60</v>
      </c>
      <c r="L6" s="44" t="s">
        <v>312</v>
      </c>
      <c r="M6" s="46" t="s">
        <v>253</v>
      </c>
      <c r="N6" s="47" t="s">
        <v>254</v>
      </c>
      <c r="O6" s="39"/>
    </row>
    <row r="7" spans="3:17" s="51" customFormat="1" ht="20.25" customHeight="1" thickBot="1">
      <c r="C7" s="110" t="s">
        <v>13</v>
      </c>
      <c r="D7" s="111"/>
      <c r="E7" s="112"/>
      <c r="F7" s="112"/>
      <c r="G7" s="112"/>
      <c r="H7" s="112"/>
      <c r="I7" s="112"/>
      <c r="J7" s="112"/>
      <c r="K7" s="112"/>
      <c r="L7" s="112"/>
      <c r="M7" s="113"/>
      <c r="N7" s="160" t="s">
        <v>255</v>
      </c>
      <c r="O7" s="39"/>
    </row>
    <row r="8" spans="3:17" ht="24.75" customHeight="1">
      <c r="C8" s="119" t="str">
        <f>'POA 2020'!C10</f>
        <v>1.1 AGUA POTABLE</v>
      </c>
      <c r="D8" s="79">
        <f>'POA 2020'!C15</f>
        <v>5</v>
      </c>
      <c r="E8" s="80">
        <f>'POA 2020'!S16</f>
        <v>7390000</v>
      </c>
      <c r="F8" s="80">
        <f>'POA 2020'!T16</f>
        <v>0</v>
      </c>
      <c r="G8" s="80">
        <f>'POA 2020'!U16</f>
        <v>0</v>
      </c>
      <c r="H8" s="80">
        <f>'POA 2020'!V16</f>
        <v>0</v>
      </c>
      <c r="I8" s="80">
        <f>'POA 2020'!W16</f>
        <v>7390000</v>
      </c>
      <c r="J8" s="80">
        <f>'POA 2020'!X16</f>
        <v>0</v>
      </c>
      <c r="K8" s="80">
        <f>'POA 2020'!Y16</f>
        <v>0</v>
      </c>
      <c r="L8" s="80">
        <f>'POA 2020'!Z16</f>
        <v>0</v>
      </c>
      <c r="M8" s="164" t="s">
        <v>256</v>
      </c>
      <c r="N8" s="161"/>
      <c r="O8" s="39"/>
    </row>
    <row r="9" spans="3:17" ht="24.75" customHeight="1">
      <c r="C9" s="52" t="str">
        <f>'POA 2020'!C17</f>
        <v>1.2. SANEAMIENTO</v>
      </c>
      <c r="D9" s="75">
        <f>'POA 2020'!C28</f>
        <v>11</v>
      </c>
      <c r="E9" s="76">
        <f>'POA 2020'!S29</f>
        <v>8034000</v>
      </c>
      <c r="F9" s="76">
        <f>'POA 2020'!T29</f>
        <v>0</v>
      </c>
      <c r="G9" s="76">
        <f>'POA 2020'!U29</f>
        <v>0</v>
      </c>
      <c r="H9" s="76">
        <f>'POA 2020'!V29</f>
        <v>0</v>
      </c>
      <c r="I9" s="76">
        <f>'POA 2020'!W29</f>
        <v>8034000</v>
      </c>
      <c r="J9" s="76">
        <f>'POA 2020'!X29</f>
        <v>0</v>
      </c>
      <c r="K9" s="76">
        <f>'POA 2020'!Y29</f>
        <v>0</v>
      </c>
      <c r="L9" s="76">
        <f>'POA 2020'!Z29</f>
        <v>0</v>
      </c>
      <c r="M9" s="165"/>
      <c r="N9" s="161"/>
      <c r="O9" s="39"/>
    </row>
    <row r="10" spans="3:17" ht="24.75" customHeight="1">
      <c r="C10" s="52" t="str">
        <f>'POA 2020'!C30</f>
        <v>1.3 INFRAESTRUCTURA EDUCATIVA</v>
      </c>
      <c r="D10" s="75">
        <f>'POA 2020'!C56</f>
        <v>26</v>
      </c>
      <c r="E10" s="76">
        <f>'POA 2020'!S57</f>
        <v>22598000</v>
      </c>
      <c r="F10" s="76">
        <f>'POA 2020'!T57</f>
        <v>0</v>
      </c>
      <c r="G10" s="76">
        <f>'POA 2020'!U57</f>
        <v>0</v>
      </c>
      <c r="H10" s="76">
        <f>'POA 2020'!V57</f>
        <v>0</v>
      </c>
      <c r="I10" s="76">
        <f>'POA 2020'!W57</f>
        <v>22598000</v>
      </c>
      <c r="J10" s="76">
        <f>'POA 2020'!X57</f>
        <v>0</v>
      </c>
      <c r="K10" s="76">
        <f>'POA 2020'!Y57</f>
        <v>0</v>
      </c>
      <c r="L10" s="76">
        <f>'POA 2020'!Z57</f>
        <v>0</v>
      </c>
      <c r="M10" s="165"/>
      <c r="N10" s="161"/>
      <c r="O10" s="39"/>
    </row>
    <row r="11" spans="3:17" ht="24.75" customHeight="1">
      <c r="C11" s="52" t="str">
        <f>'POA 2020'!C58</f>
        <v>1.4 INFRAESTRUCTURA PRODUCTIVA RURAL</v>
      </c>
      <c r="D11" s="75">
        <f>'POA 2020'!C59</f>
        <v>1</v>
      </c>
      <c r="E11" s="77">
        <f>'POA 2020'!S60</f>
        <v>240000</v>
      </c>
      <c r="F11" s="77">
        <f>'POA 2020'!T60</f>
        <v>0</v>
      </c>
      <c r="G11" s="77">
        <f>'POA 2020'!U60</f>
        <v>0</v>
      </c>
      <c r="H11" s="77">
        <f>'POA 2020'!V60</f>
        <v>0</v>
      </c>
      <c r="I11" s="77">
        <f>'POA 2020'!W60</f>
        <v>240000</v>
      </c>
      <c r="J11" s="77">
        <f>'POA 2020'!X60</f>
        <v>0</v>
      </c>
      <c r="K11" s="77">
        <f>'POA 2020'!Y60</f>
        <v>0</v>
      </c>
      <c r="L11" s="77">
        <f>'POA 2020'!Z60</f>
        <v>0</v>
      </c>
      <c r="M11" s="165"/>
      <c r="N11" s="161"/>
      <c r="O11" s="39"/>
    </row>
    <row r="12" spans="3:17" ht="24.75" customHeight="1">
      <c r="C12" s="52" t="str">
        <f>'POA 2020'!C61</f>
        <v>1.5 INFRAESTRUCTURA PARA LA SALUD</v>
      </c>
      <c r="D12" s="75">
        <f>'POA 2020'!C62</f>
        <v>1</v>
      </c>
      <c r="E12" s="76">
        <f>'POA 2020'!S63</f>
        <v>190000</v>
      </c>
      <c r="F12" s="76">
        <f>'POA 2020'!T63</f>
        <v>0</v>
      </c>
      <c r="G12" s="76">
        <f>'POA 2020'!U63</f>
        <v>0</v>
      </c>
      <c r="H12" s="76">
        <f>'POA 2020'!V63</f>
        <v>0</v>
      </c>
      <c r="I12" s="76">
        <f>'POA 2020'!W63</f>
        <v>190000</v>
      </c>
      <c r="J12" s="76">
        <f>'POA 2020'!X63</f>
        <v>0</v>
      </c>
      <c r="K12" s="76">
        <f>'POA 2020'!Y63</f>
        <v>0</v>
      </c>
      <c r="L12" s="76">
        <f>'POA 2020'!Z63</f>
        <v>0</v>
      </c>
      <c r="M12" s="165"/>
      <c r="N12" s="161"/>
      <c r="O12" s="39"/>
    </row>
    <row r="13" spans="3:17" ht="24.75" customHeight="1">
      <c r="C13" s="52" t="str">
        <f>'POA 2020'!C64</f>
        <v>1.6 INFRAESTRUCTURA DEPORTIVA (CANCHAS)</v>
      </c>
      <c r="D13" s="75">
        <f>'POA 2020'!C69</f>
        <v>5</v>
      </c>
      <c r="E13" s="76">
        <f>'POA 2020'!S70</f>
        <v>5806000</v>
      </c>
      <c r="F13" s="76">
        <f>'POA 2020'!T70</f>
        <v>0</v>
      </c>
      <c r="G13" s="76">
        <f>'POA 2020'!U70</f>
        <v>0</v>
      </c>
      <c r="H13" s="76">
        <f>'POA 2020'!V70</f>
        <v>0</v>
      </c>
      <c r="I13" s="76">
        <f>'POA 2020'!W70</f>
        <v>5806000</v>
      </c>
      <c r="J13" s="76">
        <f>'POA 2020'!X70</f>
        <v>0</v>
      </c>
      <c r="K13" s="76">
        <f>'POA 2020'!Y70</f>
        <v>0</v>
      </c>
      <c r="L13" s="76">
        <f>'POA 2020'!Z70</f>
        <v>0</v>
      </c>
      <c r="M13" s="165"/>
      <c r="N13" s="162"/>
      <c r="O13" s="93"/>
    </row>
    <row r="14" spans="3:17" ht="24.75" customHeight="1">
      <c r="C14" s="73" t="str">
        <f>'POA 2020'!C71</f>
        <v>1.7 VIVIENDA Y ELECTRIFICACIÓN</v>
      </c>
      <c r="D14" s="78">
        <f>'POA 2020'!C86</f>
        <v>15</v>
      </c>
      <c r="E14" s="76">
        <f>'POA 2020'!S87</f>
        <v>17379000</v>
      </c>
      <c r="F14" s="76">
        <f>'POA 2020'!T87</f>
        <v>0</v>
      </c>
      <c r="G14" s="76">
        <f>'POA 2020'!U87</f>
        <v>0</v>
      </c>
      <c r="H14" s="76">
        <f>'POA 2020'!V87</f>
        <v>0</v>
      </c>
      <c r="I14" s="76">
        <f>'POA 2020'!W87</f>
        <v>17379000</v>
      </c>
      <c r="J14" s="76">
        <f>'POA 2020'!X87</f>
        <v>0</v>
      </c>
      <c r="K14" s="76">
        <f>'POA 2020'!Y87</f>
        <v>0</v>
      </c>
      <c r="L14" s="76">
        <f>'POA 2020'!Z87</f>
        <v>0</v>
      </c>
      <c r="M14" s="166"/>
      <c r="N14" s="162"/>
      <c r="O14" s="39"/>
    </row>
    <row r="15" spans="3:17" ht="21" customHeight="1" thickBot="1">
      <c r="C15" s="53" t="s">
        <v>258</v>
      </c>
      <c r="D15" s="117">
        <f t="shared" ref="D15:L15" si="0">SUM(D8:D14)</f>
        <v>64</v>
      </c>
      <c r="E15" s="54">
        <f t="shared" si="0"/>
        <v>61637000</v>
      </c>
      <c r="F15" s="54">
        <f t="shared" si="0"/>
        <v>0</v>
      </c>
      <c r="G15" s="54">
        <f t="shared" si="0"/>
        <v>0</v>
      </c>
      <c r="H15" s="54">
        <f t="shared" si="0"/>
        <v>0</v>
      </c>
      <c r="I15" s="54">
        <f t="shared" si="0"/>
        <v>61637000</v>
      </c>
      <c r="J15" s="54">
        <f t="shared" si="0"/>
        <v>0</v>
      </c>
      <c r="K15" s="54">
        <f t="shared" si="0"/>
        <v>0</v>
      </c>
      <c r="L15" s="54">
        <f t="shared" si="0"/>
        <v>0</v>
      </c>
      <c r="M15" s="118">
        <f>I28*0.4</f>
        <v>46390682.800000004</v>
      </c>
      <c r="N15" s="163"/>
      <c r="O15" s="39"/>
      <c r="Q15" s="55"/>
    </row>
    <row r="16" spans="3:17" ht="18.75" thickBot="1">
      <c r="C16" s="56"/>
      <c r="D16" s="57"/>
      <c r="E16" s="56"/>
      <c r="F16" s="56"/>
      <c r="G16" s="56"/>
      <c r="H16" s="56"/>
      <c r="I16" s="58"/>
      <c r="J16" s="56"/>
      <c r="K16" s="56"/>
      <c r="L16" s="56"/>
      <c r="M16" s="2"/>
      <c r="O16" s="39"/>
    </row>
    <row r="17" spans="3:17" s="51" customFormat="1" ht="19.5" customHeight="1" thickBot="1">
      <c r="C17" s="48" t="s">
        <v>259</v>
      </c>
      <c r="D17" s="49"/>
      <c r="E17" s="50"/>
      <c r="F17" s="50"/>
      <c r="G17" s="50"/>
      <c r="H17" s="50"/>
      <c r="I17" s="50"/>
      <c r="J17" s="50"/>
      <c r="K17" s="50"/>
      <c r="L17" s="50"/>
      <c r="M17" s="50"/>
      <c r="N17" s="153" t="s">
        <v>286</v>
      </c>
      <c r="O17" s="39"/>
      <c r="P17" s="3"/>
    </row>
    <row r="18" spans="3:17" ht="30.75" customHeight="1">
      <c r="C18" s="83" t="str">
        <f>'POA 2020'!C91</f>
        <v>2.1 INFRAESTRUCTURA DE URBANIZACIÓN (CALLES Y CAMINOS)</v>
      </c>
      <c r="D18" s="120">
        <f>'POA 2020'!C129</f>
        <v>38</v>
      </c>
      <c r="E18" s="80">
        <f>'POA 2020'!S130</f>
        <v>27845000</v>
      </c>
      <c r="F18" s="80">
        <f>'POA 2020'!T130</f>
        <v>0</v>
      </c>
      <c r="G18" s="80">
        <f>'POA 2020'!U130</f>
        <v>0</v>
      </c>
      <c r="H18" s="80">
        <f>'POA 2020'!V130</f>
        <v>0</v>
      </c>
      <c r="I18" s="80">
        <f>'POA 2020'!W130</f>
        <v>27845000</v>
      </c>
      <c r="J18" s="80">
        <f>'POA 2020'!X130</f>
        <v>0</v>
      </c>
      <c r="K18" s="80">
        <f>'POA 2020'!Y130</f>
        <v>0</v>
      </c>
      <c r="L18" s="80">
        <f>'POA 2020'!Z130</f>
        <v>0</v>
      </c>
      <c r="M18" s="59"/>
      <c r="N18" s="154"/>
      <c r="O18" s="39"/>
    </row>
    <row r="19" spans="3:17" ht="30.75" customHeight="1">
      <c r="C19" s="84" t="str">
        <f>'POA 2020'!C131</f>
        <v>2.2 INFRAESTRUCTURA DE URBANIZACIÓN (ALUMBRADO PÚBLICO)</v>
      </c>
      <c r="D19" s="121">
        <f>'POA 2020'!C142</f>
        <v>11</v>
      </c>
      <c r="E19" s="81">
        <f>'POA 2020'!S143</f>
        <v>5160000</v>
      </c>
      <c r="F19" s="81">
        <f>'POA 2020'!T143</f>
        <v>0</v>
      </c>
      <c r="G19" s="81">
        <f>'POA 2020'!U143</f>
        <v>0</v>
      </c>
      <c r="H19" s="81">
        <f>'POA 2020'!V143</f>
        <v>0</v>
      </c>
      <c r="I19" s="81">
        <f>'POA 2020'!W143</f>
        <v>5160000</v>
      </c>
      <c r="J19" s="81">
        <f>'POA 2020'!X143</f>
        <v>0</v>
      </c>
      <c r="K19" s="81">
        <f>'POA 2020'!Y143</f>
        <v>0</v>
      </c>
      <c r="L19" s="81">
        <f>'POA 2020'!Z143</f>
        <v>0</v>
      </c>
      <c r="M19" s="95"/>
      <c r="N19" s="154"/>
      <c r="O19" s="39"/>
    </row>
    <row r="20" spans="3:17" ht="30.75" customHeight="1">
      <c r="C20" s="82" t="str">
        <f>'POA 2020'!C144</f>
        <v>2.3 INFRAESTRUCTURA URBANA (ESPACIOS PÚBLICOS)</v>
      </c>
      <c r="D20" s="121">
        <f>'POA 2020'!C148</f>
        <v>4</v>
      </c>
      <c r="E20" s="76">
        <f>'POA 2020'!S149</f>
        <v>12415871.65</v>
      </c>
      <c r="F20" s="76">
        <f>'POA 2020'!T149</f>
        <v>0</v>
      </c>
      <c r="G20" s="76">
        <f>'POA 2020'!U149</f>
        <v>0</v>
      </c>
      <c r="H20" s="76">
        <f>'POA 2020'!V149</f>
        <v>0</v>
      </c>
      <c r="I20" s="76">
        <f>'POA 2020'!W149</f>
        <v>12415871.65</v>
      </c>
      <c r="J20" s="76">
        <f>'POA 2020'!X149</f>
        <v>0</v>
      </c>
      <c r="K20" s="76">
        <f>'POA 2020'!Y149</f>
        <v>0</v>
      </c>
      <c r="L20" s="76">
        <f>'POA 2020'!Z149</f>
        <v>0</v>
      </c>
      <c r="M20" s="109"/>
      <c r="N20" s="154"/>
      <c r="O20" s="39"/>
    </row>
    <row r="21" spans="3:17" ht="30.75" customHeight="1">
      <c r="C21" s="82" t="str">
        <f>'POA 2020'!C150</f>
        <v>2.4. INFRAESTRUCTURA VIAL COMPLEMENTARIA (PUENTES)</v>
      </c>
      <c r="D21" s="121">
        <f>'POA 2020'!C151</f>
        <v>1</v>
      </c>
      <c r="E21" s="122">
        <f>'POA 2020'!S152</f>
        <v>950000</v>
      </c>
      <c r="F21" s="122">
        <f>'POA 2020'!T152</f>
        <v>0</v>
      </c>
      <c r="G21" s="122">
        <f>'POA 2020'!U152</f>
        <v>0</v>
      </c>
      <c r="H21" s="122">
        <f>'POA 2020'!V152</f>
        <v>0</v>
      </c>
      <c r="I21" s="122">
        <f>'POA 2020'!W152</f>
        <v>950000</v>
      </c>
      <c r="J21" s="122">
        <f>'POA 2020'!X152</f>
        <v>0</v>
      </c>
      <c r="K21" s="122">
        <f>'POA 2020'!Y152</f>
        <v>0</v>
      </c>
      <c r="L21" s="122">
        <f>'POA 2020'!Z152</f>
        <v>0</v>
      </c>
      <c r="M21" s="108" t="s">
        <v>260</v>
      </c>
      <c r="N21" s="154"/>
      <c r="O21" s="39"/>
    </row>
    <row r="22" spans="3:17" ht="30.75" customHeight="1">
      <c r="C22" s="82" t="str">
        <f>'POA 2020'!C153</f>
        <v>2.5. INFRAESTRUCTURA PARA CENTROS INTEGRADORES DE DESARROLLO</v>
      </c>
      <c r="D22" s="121">
        <f>'POA 2020'!C156</f>
        <v>3</v>
      </c>
      <c r="E22" s="122">
        <f>'POA 2020'!S157</f>
        <v>2170000</v>
      </c>
      <c r="F22" s="122">
        <f>'POA 2020'!T157</f>
        <v>0</v>
      </c>
      <c r="G22" s="122">
        <f>'POA 2020'!U157</f>
        <v>0</v>
      </c>
      <c r="H22" s="122">
        <f>'POA 2020'!V157</f>
        <v>0</v>
      </c>
      <c r="I22" s="122">
        <f>'POA 2020'!W157</f>
        <v>2170000</v>
      </c>
      <c r="J22" s="122">
        <f>'POA 2020'!X157</f>
        <v>0</v>
      </c>
      <c r="K22" s="122">
        <f>'POA 2020'!Y157</f>
        <v>0</v>
      </c>
      <c r="L22" s="122">
        <f>'POA 2020'!Z157</f>
        <v>0</v>
      </c>
      <c r="M22" s="94"/>
      <c r="N22" s="154"/>
      <c r="O22" s="93"/>
    </row>
    <row r="23" spans="3:17" ht="30.75" customHeight="1">
      <c r="C23" s="82" t="str">
        <f>'POA 2020'!C158</f>
        <v>2.6. GASTOS INDIRECTOS</v>
      </c>
      <c r="D23" s="121">
        <f>'POA 2020'!C159</f>
        <v>1</v>
      </c>
      <c r="E23" s="122">
        <f>'POA 2020'!S160</f>
        <v>3479301.21</v>
      </c>
      <c r="F23" s="122">
        <f>'POA 2020'!T160</f>
        <v>0</v>
      </c>
      <c r="G23" s="122">
        <f>'POA 2020'!U160</f>
        <v>0</v>
      </c>
      <c r="H23" s="122">
        <f>'POA 2020'!V160</f>
        <v>0</v>
      </c>
      <c r="I23" s="122">
        <f>'POA 2020'!W160</f>
        <v>3479301.21</v>
      </c>
      <c r="J23" s="122">
        <f>'POA 2020'!X160</f>
        <v>0</v>
      </c>
      <c r="K23" s="122">
        <f>'POA 2020'!Y160</f>
        <v>0</v>
      </c>
      <c r="L23" s="122">
        <f>'POA 2020'!Z160</f>
        <v>0</v>
      </c>
      <c r="M23" s="94" t="s">
        <v>527</v>
      </c>
      <c r="N23" s="154"/>
      <c r="O23" s="93"/>
    </row>
    <row r="24" spans="3:17" ht="30.75" customHeight="1">
      <c r="C24" s="82" t="str">
        <f>'POA 2020'!C161</f>
        <v>2.7. PROGRAMA DE DESARROLLO INSTITUCIONAL</v>
      </c>
      <c r="D24" s="121">
        <f>'POA 2020'!C162</f>
        <v>1</v>
      </c>
      <c r="E24" s="122">
        <f>'POA 2020'!S163</f>
        <v>2319534.14</v>
      </c>
      <c r="F24" s="122">
        <f>'POA 2020'!T163</f>
        <v>0</v>
      </c>
      <c r="G24" s="122">
        <f>'POA 2020'!U163</f>
        <v>0</v>
      </c>
      <c r="H24" s="122">
        <f>'POA 2020'!V163</f>
        <v>0</v>
      </c>
      <c r="I24" s="122">
        <f>'POA 2020'!W163</f>
        <v>2319534.14</v>
      </c>
      <c r="J24" s="122">
        <f>'POA 2020'!X163</f>
        <v>0</v>
      </c>
      <c r="K24" s="122">
        <f>'POA 2020'!Y163</f>
        <v>0</v>
      </c>
      <c r="L24" s="122">
        <f>'POA 2020'!Z163</f>
        <v>0</v>
      </c>
      <c r="M24" s="94" t="s">
        <v>528</v>
      </c>
      <c r="N24" s="154"/>
      <c r="O24" s="39"/>
    </row>
    <row r="25" spans="3:17" ht="21" customHeight="1" thickBot="1">
      <c r="C25" s="53" t="s">
        <v>258</v>
      </c>
      <c r="D25" s="117">
        <f>SUM(D18:D24)</f>
        <v>59</v>
      </c>
      <c r="E25" s="60">
        <f t="shared" ref="E25:L25" si="1">SUM(E18:E24)</f>
        <v>54339707</v>
      </c>
      <c r="F25" s="60">
        <f t="shared" si="1"/>
        <v>0</v>
      </c>
      <c r="G25" s="60">
        <f t="shared" si="1"/>
        <v>0</v>
      </c>
      <c r="H25" s="60">
        <f t="shared" si="1"/>
        <v>0</v>
      </c>
      <c r="I25" s="60">
        <f>SUM(I18:I24)</f>
        <v>54339707</v>
      </c>
      <c r="J25" s="60">
        <f t="shared" si="1"/>
        <v>0</v>
      </c>
      <c r="K25" s="60">
        <f t="shared" si="1"/>
        <v>0</v>
      </c>
      <c r="L25" s="60">
        <f t="shared" si="1"/>
        <v>0</v>
      </c>
      <c r="M25" s="118">
        <f>I28*0.6</f>
        <v>69586024.200000003</v>
      </c>
      <c r="N25" s="155"/>
      <c r="O25" s="39"/>
      <c r="Q25" s="61"/>
    </row>
    <row r="26" spans="3:17" ht="23.25" customHeight="1" thickBot="1">
      <c r="C26" s="64" t="s">
        <v>261</v>
      </c>
      <c r="D26" s="123">
        <f>D25+D15</f>
        <v>123</v>
      </c>
      <c r="E26" s="114">
        <f>E25+E15</f>
        <v>115976707</v>
      </c>
      <c r="F26" s="115">
        <f t="shared" ref="F26:M26" si="2">F25+F15</f>
        <v>0</v>
      </c>
      <c r="G26" s="115">
        <f t="shared" si="2"/>
        <v>0</v>
      </c>
      <c r="H26" s="115">
        <f t="shared" si="2"/>
        <v>0</v>
      </c>
      <c r="I26" s="115">
        <f t="shared" si="2"/>
        <v>115976707</v>
      </c>
      <c r="J26" s="115">
        <f t="shared" si="2"/>
        <v>0</v>
      </c>
      <c r="K26" s="115">
        <f t="shared" si="2"/>
        <v>0</v>
      </c>
      <c r="L26" s="116">
        <f t="shared" si="2"/>
        <v>0</v>
      </c>
      <c r="M26" s="116">
        <f t="shared" si="2"/>
        <v>115976707</v>
      </c>
      <c r="O26" s="39"/>
    </row>
    <row r="27" spans="3:17" ht="16.5" customHeight="1">
      <c r="E27" s="62"/>
      <c r="F27" s="62"/>
      <c r="G27" s="62"/>
      <c r="H27" s="62"/>
      <c r="I27" s="63"/>
      <c r="J27" s="63"/>
      <c r="K27" s="63"/>
      <c r="L27" s="63"/>
      <c r="M27" s="61"/>
      <c r="N27" s="67"/>
      <c r="O27" s="67"/>
    </row>
    <row r="28" spans="3:17" ht="25.5" customHeight="1">
      <c r="C28" s="64"/>
      <c r="D28" s="65"/>
      <c r="E28" s="68"/>
      <c r="F28" s="64"/>
      <c r="G28" s="64"/>
      <c r="H28" s="64" t="s">
        <v>311</v>
      </c>
      <c r="I28" s="69">
        <v>115976707</v>
      </c>
      <c r="J28" s="70" t="s">
        <v>42</v>
      </c>
      <c r="K28" s="68"/>
      <c r="L28" s="64"/>
      <c r="M28" s="64"/>
    </row>
    <row r="29" spans="3:17" ht="18" customHeight="1">
      <c r="C29" s="64"/>
      <c r="D29" s="65"/>
      <c r="E29" s="64"/>
      <c r="F29" s="64"/>
      <c r="G29" s="64"/>
      <c r="H29" s="64" t="s">
        <v>310</v>
      </c>
      <c r="I29" s="86">
        <f>I28-I26</f>
        <v>0</v>
      </c>
      <c r="J29" s="64"/>
      <c r="K29" s="68"/>
      <c r="L29" s="64"/>
      <c r="M29" s="64"/>
    </row>
    <row r="30" spans="3:17" ht="20.25" customHeight="1">
      <c r="C30" s="64"/>
      <c r="D30" s="65"/>
      <c r="E30" s="68"/>
      <c r="F30" s="64"/>
      <c r="G30" s="64"/>
      <c r="H30" s="64"/>
      <c r="I30" s="64"/>
      <c r="J30" s="64"/>
      <c r="K30" s="64"/>
      <c r="L30" s="64"/>
      <c r="M30" s="66"/>
    </row>
    <row r="31" spans="3:17" ht="13.5" customHeight="1">
      <c r="C31" s="71"/>
      <c r="D31" s="72"/>
      <c r="E31" s="64"/>
      <c r="F31" s="64"/>
      <c r="G31" s="64"/>
      <c r="H31" s="64"/>
      <c r="I31" s="64"/>
      <c r="J31" s="64"/>
      <c r="K31" s="64"/>
      <c r="L31" s="64"/>
      <c r="M31" s="66"/>
    </row>
  </sheetData>
  <mergeCells count="7">
    <mergeCell ref="N17:N25"/>
    <mergeCell ref="C1:N1"/>
    <mergeCell ref="C2:N2"/>
    <mergeCell ref="C3:N3"/>
    <mergeCell ref="C4:N4"/>
    <mergeCell ref="N7:N15"/>
    <mergeCell ref="M8:M14"/>
  </mergeCells>
  <printOptions horizontalCentered="1"/>
  <pageMargins left="0.98425196850393704" right="0.19685039370078741" top="0.39370078740157483" bottom="0.78740157480314965" header="0.31496062992125984" footer="0.31496062992125984"/>
  <pageSetup paperSize="5" scale="73" orientation="landscape" r:id="rId1"/>
  <headerFooter>
    <oddFooter>&amp;C&amp;10&amp;P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0CB9F-449C-4E20-AD12-B550DA3D7E55}">
  <sheetPr>
    <tabColor rgb="FFFF0000"/>
  </sheetPr>
  <dimension ref="B1:CG175"/>
  <sheetViews>
    <sheetView tabSelected="1" view="pageBreakPreview" zoomScale="80" zoomScaleNormal="80" zoomScaleSheetLayoutView="80" workbookViewId="0">
      <selection activeCell="M12" sqref="M12"/>
    </sheetView>
  </sheetViews>
  <sheetFormatPr baseColWidth="10" defaultColWidth="11" defaultRowHeight="15.75"/>
  <cols>
    <col min="1" max="1" width="11" style="3"/>
    <col min="2" max="2" width="2.75" style="3" customWidth="1"/>
    <col min="3" max="3" width="7.125" style="3" customWidth="1"/>
    <col min="4" max="4" width="11.125" style="3" customWidth="1"/>
    <col min="5" max="5" width="7.125" style="3" customWidth="1"/>
    <col min="6" max="6" width="17.75" style="3" customWidth="1"/>
    <col min="7" max="7" width="12.125" style="3" customWidth="1"/>
    <col min="8" max="8" width="20.875" style="3" customWidth="1"/>
    <col min="9" max="9" width="19.625" style="3" customWidth="1"/>
    <col min="10" max="10" width="13.875" style="3" customWidth="1"/>
    <col min="11" max="11" width="16.75" style="3" customWidth="1"/>
    <col min="12" max="12" width="8.125" style="3" customWidth="1"/>
    <col min="13" max="13" width="25.625" style="3" customWidth="1"/>
    <col min="14" max="14" width="16.375" style="3" customWidth="1"/>
    <col min="15" max="15" width="14" style="3" customWidth="1"/>
    <col min="16" max="16" width="11.5" style="25" customWidth="1"/>
    <col min="17" max="17" width="13.375" style="3" customWidth="1"/>
    <col min="18" max="18" width="14.75" style="3" customWidth="1"/>
    <col min="19" max="19" width="18" style="3" customWidth="1"/>
    <col min="20" max="20" width="12.875" style="3" customWidth="1"/>
    <col min="21" max="21" width="10.125" style="3" customWidth="1"/>
    <col min="22" max="22" width="11.125" style="3" customWidth="1"/>
    <col min="23" max="23" width="17.75" style="3" customWidth="1"/>
    <col min="24" max="24" width="12.25" style="3" customWidth="1"/>
    <col min="25" max="25" width="14.5" style="3" customWidth="1"/>
    <col min="26" max="26" width="11.375" style="3" customWidth="1"/>
    <col min="27" max="27" width="2.875" style="20" customWidth="1"/>
    <col min="28" max="62" width="11" style="20"/>
    <col min="63" max="16384" width="11" style="3"/>
  </cols>
  <sheetData>
    <row r="1" spans="3:85" s="1" customFormat="1" ht="30">
      <c r="C1" s="4"/>
      <c r="D1" s="173" t="s">
        <v>40</v>
      </c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</row>
    <row r="2" spans="3:85" s="1" customFormat="1" ht="27.75">
      <c r="C2" s="4"/>
      <c r="D2" s="174" t="s">
        <v>231</v>
      </c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</row>
    <row r="3" spans="3:85" s="1" customFormat="1" ht="12" customHeight="1">
      <c r="C3" s="5"/>
      <c r="D3" s="9"/>
      <c r="E3" s="10"/>
      <c r="F3" s="10"/>
      <c r="G3" s="10"/>
      <c r="H3" s="10" t="s">
        <v>170</v>
      </c>
      <c r="I3" s="10" t="s">
        <v>170</v>
      </c>
      <c r="J3" s="9"/>
      <c r="K3" s="9"/>
      <c r="L3" s="9"/>
      <c r="M3" s="9"/>
      <c r="N3" s="9"/>
      <c r="O3" s="9"/>
      <c r="P3" s="23"/>
      <c r="Q3" s="9"/>
      <c r="R3" s="9"/>
      <c r="S3" s="11"/>
      <c r="T3" s="11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</row>
    <row r="4" spans="3:85" s="1" customFormat="1" ht="30" customHeight="1">
      <c r="C4" s="4"/>
      <c r="D4" s="175" t="s">
        <v>233</v>
      </c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</row>
    <row r="5" spans="3:85" s="1" customFormat="1" ht="15">
      <c r="C5" s="6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24"/>
      <c r="Q5" s="7"/>
      <c r="R5" s="7"/>
      <c r="S5" s="7"/>
      <c r="T5" s="7"/>
      <c r="U5" s="7"/>
      <c r="V5" s="7"/>
      <c r="W5" s="7"/>
      <c r="X5" s="7"/>
      <c r="Y5" s="7"/>
      <c r="Z5" s="7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</row>
    <row r="6" spans="3:85" s="12" customFormat="1" ht="22.5" customHeight="1">
      <c r="C6" s="169" t="s">
        <v>526</v>
      </c>
      <c r="D6" s="169" t="s">
        <v>26</v>
      </c>
      <c r="E6" s="169" t="s">
        <v>524</v>
      </c>
      <c r="F6" s="169" t="s">
        <v>156</v>
      </c>
      <c r="G6" s="169" t="s">
        <v>148</v>
      </c>
      <c r="H6" s="169" t="s">
        <v>41</v>
      </c>
      <c r="I6" s="169" t="s">
        <v>27</v>
      </c>
      <c r="J6" s="169" t="s">
        <v>28</v>
      </c>
      <c r="K6" s="169" t="s">
        <v>29</v>
      </c>
      <c r="L6" s="169" t="s">
        <v>153</v>
      </c>
      <c r="M6" s="169" t="s">
        <v>30</v>
      </c>
      <c r="N6" s="169" t="s">
        <v>31</v>
      </c>
      <c r="O6" s="169" t="s">
        <v>316</v>
      </c>
      <c r="P6" s="169" t="s">
        <v>32</v>
      </c>
      <c r="Q6" s="169"/>
      <c r="R6" s="169"/>
      <c r="S6" s="167" t="s">
        <v>39</v>
      </c>
      <c r="T6" s="167"/>
      <c r="U6" s="167"/>
      <c r="V6" s="167"/>
      <c r="W6" s="167"/>
      <c r="X6" s="167"/>
      <c r="Y6" s="167"/>
      <c r="Z6" s="167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</row>
    <row r="7" spans="3:85" s="12" customFormat="1" ht="22.5" customHeight="1"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71" t="s">
        <v>19</v>
      </c>
      <c r="Q7" s="169" t="s">
        <v>18</v>
      </c>
      <c r="R7" s="169" t="s">
        <v>155</v>
      </c>
      <c r="S7" s="167" t="s">
        <v>33</v>
      </c>
      <c r="T7" s="167" t="s">
        <v>34</v>
      </c>
      <c r="U7" s="167" t="s">
        <v>38</v>
      </c>
      <c r="V7" s="167"/>
      <c r="W7" s="167" t="s">
        <v>36</v>
      </c>
      <c r="X7" s="167"/>
      <c r="Y7" s="167" t="s">
        <v>60</v>
      </c>
      <c r="Z7" s="167" t="s">
        <v>175</v>
      </c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</row>
    <row r="8" spans="3:85" s="12" customFormat="1" ht="28.5" customHeight="1"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2"/>
      <c r="Q8" s="170"/>
      <c r="R8" s="170"/>
      <c r="S8" s="168"/>
      <c r="T8" s="168"/>
      <c r="U8" s="129" t="s">
        <v>35</v>
      </c>
      <c r="V8" s="129" t="s">
        <v>36</v>
      </c>
      <c r="W8" s="129" t="s">
        <v>37</v>
      </c>
      <c r="X8" s="129" t="s">
        <v>174</v>
      </c>
      <c r="Y8" s="168"/>
      <c r="Z8" s="168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</row>
    <row r="9" spans="3:85" s="1" customFormat="1" ht="33" customHeight="1">
      <c r="C9" s="130" t="s">
        <v>374</v>
      </c>
      <c r="D9" s="131"/>
      <c r="E9" s="131"/>
      <c r="F9" s="131"/>
      <c r="G9" s="131"/>
      <c r="H9" s="131"/>
      <c r="I9" s="132"/>
      <c r="J9" s="132"/>
      <c r="K9" s="132"/>
      <c r="L9" s="132"/>
      <c r="M9" s="132"/>
      <c r="N9" s="132"/>
      <c r="O9" s="133"/>
      <c r="P9" s="132"/>
      <c r="Q9" s="132"/>
      <c r="R9" s="132"/>
      <c r="S9" s="134"/>
      <c r="T9" s="134"/>
      <c r="U9" s="134"/>
      <c r="V9" s="134"/>
      <c r="W9" s="134"/>
      <c r="X9" s="134"/>
      <c r="Y9" s="134"/>
      <c r="Z9" s="135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</row>
    <row r="10" spans="3:85" s="99" customFormat="1" ht="28.5" customHeight="1">
      <c r="C10" s="137" t="s">
        <v>154</v>
      </c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9"/>
      <c r="Q10" s="138"/>
      <c r="R10" s="138"/>
      <c r="S10" s="140"/>
      <c r="T10" s="140"/>
      <c r="U10" s="140"/>
      <c r="V10" s="140"/>
      <c r="W10" s="140"/>
      <c r="X10" s="140"/>
      <c r="Y10" s="140"/>
      <c r="Z10" s="140"/>
    </row>
    <row r="11" spans="3:85" s="8" customFormat="1" ht="80.099999999999994" customHeight="1">
      <c r="C11" s="128">
        <v>1</v>
      </c>
      <c r="D11" s="22" t="s">
        <v>400</v>
      </c>
      <c r="E11" s="22">
        <v>1</v>
      </c>
      <c r="F11" s="87" t="s">
        <v>5</v>
      </c>
      <c r="G11" s="88" t="s">
        <v>69</v>
      </c>
      <c r="H11" s="87" t="s">
        <v>5</v>
      </c>
      <c r="I11" s="89" t="s">
        <v>5</v>
      </c>
      <c r="J11" s="90" t="s">
        <v>56</v>
      </c>
      <c r="K11" s="91" t="s">
        <v>48</v>
      </c>
      <c r="L11" s="92" t="s">
        <v>47</v>
      </c>
      <c r="M11" s="87" t="s">
        <v>336</v>
      </c>
      <c r="N11" s="22" t="s">
        <v>45</v>
      </c>
      <c r="O11" s="22" t="s">
        <v>317</v>
      </c>
      <c r="P11" s="26">
        <v>1</v>
      </c>
      <c r="Q11" s="22" t="s">
        <v>24</v>
      </c>
      <c r="R11" s="22">
        <v>120</v>
      </c>
      <c r="S11" s="27">
        <f>SUM(T11:Z11)</f>
        <v>290000</v>
      </c>
      <c r="T11" s="28">
        <v>0</v>
      </c>
      <c r="U11" s="28">
        <v>0</v>
      </c>
      <c r="V11" s="28">
        <v>0</v>
      </c>
      <c r="W11" s="28">
        <v>290000</v>
      </c>
      <c r="X11" s="28">
        <v>0</v>
      </c>
      <c r="Y11" s="28">
        <v>0</v>
      </c>
      <c r="Z11" s="28">
        <v>0</v>
      </c>
    </row>
    <row r="12" spans="3:85" s="21" customFormat="1" ht="80.099999999999994" customHeight="1">
      <c r="C12" s="128">
        <v>2</v>
      </c>
      <c r="D12" s="22" t="s">
        <v>401</v>
      </c>
      <c r="E12" s="22">
        <v>1</v>
      </c>
      <c r="F12" s="87" t="s">
        <v>6</v>
      </c>
      <c r="G12" s="88" t="s">
        <v>66</v>
      </c>
      <c r="H12" s="87" t="s">
        <v>12</v>
      </c>
      <c r="I12" s="89" t="s">
        <v>364</v>
      </c>
      <c r="J12" s="90" t="s">
        <v>57</v>
      </c>
      <c r="K12" s="91" t="s">
        <v>48</v>
      </c>
      <c r="L12" s="92" t="s">
        <v>47</v>
      </c>
      <c r="M12" s="87" t="s">
        <v>308</v>
      </c>
      <c r="N12" s="22" t="s">
        <v>45</v>
      </c>
      <c r="O12" s="22" t="s">
        <v>317</v>
      </c>
      <c r="P12" s="26">
        <v>1</v>
      </c>
      <c r="Q12" s="22" t="s">
        <v>52</v>
      </c>
      <c r="R12" s="22">
        <v>500</v>
      </c>
      <c r="S12" s="27">
        <f>SUM(T12:Z12)</f>
        <v>2100000</v>
      </c>
      <c r="T12" s="28">
        <v>0</v>
      </c>
      <c r="U12" s="28">
        <v>0</v>
      </c>
      <c r="V12" s="28">
        <v>0</v>
      </c>
      <c r="W12" s="28">
        <v>2100000</v>
      </c>
      <c r="X12" s="28">
        <v>0</v>
      </c>
      <c r="Y12" s="28">
        <v>0</v>
      </c>
      <c r="Z12" s="28">
        <v>0</v>
      </c>
    </row>
    <row r="13" spans="3:85" s="17" customFormat="1" ht="80.099999999999994" customHeight="1">
      <c r="C13" s="128">
        <v>3</v>
      </c>
      <c r="D13" s="22" t="s">
        <v>402</v>
      </c>
      <c r="E13" s="22">
        <v>1</v>
      </c>
      <c r="F13" s="87" t="s">
        <v>10</v>
      </c>
      <c r="G13" s="88" t="s">
        <v>73</v>
      </c>
      <c r="H13" s="87" t="s">
        <v>115</v>
      </c>
      <c r="I13" s="89" t="s">
        <v>230</v>
      </c>
      <c r="J13" s="90" t="s">
        <v>56</v>
      </c>
      <c r="K13" s="91" t="s">
        <v>48</v>
      </c>
      <c r="L13" s="92" t="s">
        <v>47</v>
      </c>
      <c r="M13" s="87" t="s">
        <v>46</v>
      </c>
      <c r="N13" s="22" t="s">
        <v>45</v>
      </c>
      <c r="O13" s="22" t="s">
        <v>317</v>
      </c>
      <c r="P13" s="26">
        <v>1</v>
      </c>
      <c r="Q13" s="22" t="s">
        <v>24</v>
      </c>
      <c r="R13" s="22">
        <v>300</v>
      </c>
      <c r="S13" s="27">
        <f>SUM(T13:Z13)</f>
        <v>250000</v>
      </c>
      <c r="T13" s="28">
        <v>0</v>
      </c>
      <c r="U13" s="28">
        <v>0</v>
      </c>
      <c r="V13" s="28">
        <v>0</v>
      </c>
      <c r="W13" s="28">
        <v>250000</v>
      </c>
      <c r="X13" s="28">
        <v>0</v>
      </c>
      <c r="Y13" s="28">
        <v>0</v>
      </c>
      <c r="Z13" s="28">
        <v>0</v>
      </c>
    </row>
    <row r="14" spans="3:85" s="21" customFormat="1" ht="80.099999999999994" customHeight="1">
      <c r="C14" s="128">
        <v>4</v>
      </c>
      <c r="D14" s="22" t="s">
        <v>403</v>
      </c>
      <c r="E14" s="22">
        <v>1</v>
      </c>
      <c r="F14" s="87" t="s">
        <v>2</v>
      </c>
      <c r="G14" s="88" t="s">
        <v>66</v>
      </c>
      <c r="H14" s="87" t="s">
        <v>12</v>
      </c>
      <c r="I14" s="89" t="s">
        <v>2</v>
      </c>
      <c r="J14" s="90" t="s">
        <v>57</v>
      </c>
      <c r="K14" s="91" t="s">
        <v>48</v>
      </c>
      <c r="L14" s="92" t="s">
        <v>47</v>
      </c>
      <c r="M14" s="87" t="s">
        <v>351</v>
      </c>
      <c r="N14" s="22" t="s">
        <v>49</v>
      </c>
      <c r="O14" s="22" t="s">
        <v>59</v>
      </c>
      <c r="P14" s="26">
        <v>1</v>
      </c>
      <c r="Q14" s="22" t="s">
        <v>52</v>
      </c>
      <c r="R14" s="22">
        <v>380</v>
      </c>
      <c r="S14" s="27">
        <f>SUM(T14:Z14)</f>
        <v>4500000</v>
      </c>
      <c r="T14" s="28">
        <v>0</v>
      </c>
      <c r="U14" s="28">
        <v>0</v>
      </c>
      <c r="V14" s="28">
        <v>0</v>
      </c>
      <c r="W14" s="28">
        <v>4500000</v>
      </c>
      <c r="X14" s="28">
        <v>0</v>
      </c>
      <c r="Y14" s="28">
        <v>0</v>
      </c>
      <c r="Z14" s="28">
        <v>0</v>
      </c>
    </row>
    <row r="15" spans="3:85" s="18" customFormat="1" ht="80.099999999999994" customHeight="1">
      <c r="C15" s="128">
        <v>5</v>
      </c>
      <c r="D15" s="22" t="s">
        <v>404</v>
      </c>
      <c r="E15" s="22">
        <v>1</v>
      </c>
      <c r="F15" s="87" t="s">
        <v>20</v>
      </c>
      <c r="G15" s="88" t="s">
        <v>99</v>
      </c>
      <c r="H15" s="87" t="s">
        <v>137</v>
      </c>
      <c r="I15" s="89" t="s">
        <v>298</v>
      </c>
      <c r="J15" s="90" t="s">
        <v>56</v>
      </c>
      <c r="K15" s="91" t="s">
        <v>48</v>
      </c>
      <c r="L15" s="92" t="s">
        <v>47</v>
      </c>
      <c r="M15" s="87" t="s">
        <v>299</v>
      </c>
      <c r="N15" s="22" t="s">
        <v>45</v>
      </c>
      <c r="O15" s="22" t="s">
        <v>317</v>
      </c>
      <c r="P15" s="26">
        <v>1</v>
      </c>
      <c r="Q15" s="22" t="s">
        <v>24</v>
      </c>
      <c r="R15" s="22">
        <v>80</v>
      </c>
      <c r="S15" s="27">
        <f>SUM(T15:Z15)</f>
        <v>250000</v>
      </c>
      <c r="T15" s="28">
        <v>0</v>
      </c>
      <c r="U15" s="28">
        <v>0</v>
      </c>
      <c r="V15" s="28">
        <v>0</v>
      </c>
      <c r="W15" s="28">
        <v>250000</v>
      </c>
      <c r="X15" s="28">
        <v>0</v>
      </c>
      <c r="Y15" s="28">
        <v>0</v>
      </c>
      <c r="Z15" s="28">
        <v>0</v>
      </c>
    </row>
    <row r="16" spans="3:85" s="17" customFormat="1" ht="33.75" customHeight="1">
      <c r="C16" s="85"/>
      <c r="D16" s="19"/>
      <c r="E16" s="19"/>
      <c r="F16" s="19"/>
      <c r="G16" s="100"/>
      <c r="H16" s="13"/>
      <c r="I16" s="14"/>
      <c r="J16" s="15"/>
      <c r="K16" s="100"/>
      <c r="L16" s="101"/>
      <c r="M16" s="19"/>
      <c r="N16" s="19"/>
      <c r="O16" s="19"/>
      <c r="P16" s="102"/>
      <c r="Q16" s="19"/>
      <c r="R16" s="142" t="s">
        <v>172</v>
      </c>
      <c r="S16" s="136">
        <f>SUM(S11:S15)</f>
        <v>7390000</v>
      </c>
      <c r="T16" s="136">
        <f t="shared" ref="T16:Z16" si="0">SUM(T11:T15)</f>
        <v>0</v>
      </c>
      <c r="U16" s="136">
        <f t="shared" si="0"/>
        <v>0</v>
      </c>
      <c r="V16" s="136">
        <f t="shared" si="0"/>
        <v>0</v>
      </c>
      <c r="W16" s="136">
        <f t="shared" si="0"/>
        <v>7390000</v>
      </c>
      <c r="X16" s="136">
        <f t="shared" si="0"/>
        <v>0</v>
      </c>
      <c r="Y16" s="136">
        <f t="shared" si="0"/>
        <v>0</v>
      </c>
      <c r="Z16" s="136">
        <f t="shared" si="0"/>
        <v>0</v>
      </c>
    </row>
    <row r="17" spans="3:26" s="99" customFormat="1" ht="28.5" customHeight="1">
      <c r="C17" s="137" t="s">
        <v>257</v>
      </c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9"/>
      <c r="Q17" s="138"/>
      <c r="R17" s="138"/>
      <c r="S17" s="140"/>
      <c r="T17" s="140"/>
      <c r="U17" s="140"/>
      <c r="V17" s="140"/>
      <c r="W17" s="140"/>
      <c r="X17" s="140"/>
      <c r="Y17" s="140"/>
      <c r="Z17" s="140"/>
    </row>
    <row r="18" spans="3:26" s="21" customFormat="1" ht="80.099999999999994" customHeight="1">
      <c r="C18" s="128">
        <v>1</v>
      </c>
      <c r="D18" s="22" t="s">
        <v>405</v>
      </c>
      <c r="E18" s="22">
        <v>1</v>
      </c>
      <c r="F18" s="87" t="s">
        <v>23</v>
      </c>
      <c r="G18" s="88" t="s">
        <v>95</v>
      </c>
      <c r="H18" s="87" t="s">
        <v>133</v>
      </c>
      <c r="I18" s="89" t="s">
        <v>200</v>
      </c>
      <c r="J18" s="90" t="s">
        <v>56</v>
      </c>
      <c r="K18" s="91" t="s">
        <v>48</v>
      </c>
      <c r="L18" s="92" t="s">
        <v>47</v>
      </c>
      <c r="M18" s="87" t="s">
        <v>207</v>
      </c>
      <c r="N18" s="22" t="s">
        <v>49</v>
      </c>
      <c r="O18" s="22" t="s">
        <v>59</v>
      </c>
      <c r="P18" s="26">
        <v>50</v>
      </c>
      <c r="Q18" s="22" t="s">
        <v>159</v>
      </c>
      <c r="R18" s="22">
        <v>58</v>
      </c>
      <c r="S18" s="27">
        <f t="shared" ref="S18:S28" si="1">SUM(T18:Z18)</f>
        <v>144000</v>
      </c>
      <c r="T18" s="28">
        <v>0</v>
      </c>
      <c r="U18" s="28">
        <v>0</v>
      </c>
      <c r="V18" s="28">
        <v>0</v>
      </c>
      <c r="W18" s="28">
        <v>144000</v>
      </c>
      <c r="X18" s="28">
        <v>0</v>
      </c>
      <c r="Y18" s="28">
        <v>0</v>
      </c>
      <c r="Z18" s="28">
        <v>0</v>
      </c>
    </row>
    <row r="19" spans="3:26" s="21" customFormat="1" ht="80.099999999999994" customHeight="1">
      <c r="C19" s="128">
        <v>2</v>
      </c>
      <c r="D19" s="22" t="s">
        <v>406</v>
      </c>
      <c r="E19" s="22">
        <v>1</v>
      </c>
      <c r="F19" s="87" t="s">
        <v>6</v>
      </c>
      <c r="G19" s="88" t="s">
        <v>66</v>
      </c>
      <c r="H19" s="87" t="s">
        <v>12</v>
      </c>
      <c r="I19" s="89" t="s">
        <v>365</v>
      </c>
      <c r="J19" s="90" t="s">
        <v>57</v>
      </c>
      <c r="K19" s="91" t="s">
        <v>48</v>
      </c>
      <c r="L19" s="92" t="s">
        <v>47</v>
      </c>
      <c r="M19" s="87" t="s">
        <v>306</v>
      </c>
      <c r="N19" s="22" t="s">
        <v>45</v>
      </c>
      <c r="O19" s="22" t="s">
        <v>317</v>
      </c>
      <c r="P19" s="26">
        <v>1</v>
      </c>
      <c r="Q19" s="22" t="s">
        <v>52</v>
      </c>
      <c r="R19" s="22">
        <v>500</v>
      </c>
      <c r="S19" s="27">
        <f t="shared" si="1"/>
        <v>1800000</v>
      </c>
      <c r="T19" s="28">
        <v>0</v>
      </c>
      <c r="U19" s="28">
        <v>0</v>
      </c>
      <c r="V19" s="28">
        <v>0</v>
      </c>
      <c r="W19" s="28">
        <v>1800000</v>
      </c>
      <c r="X19" s="28">
        <v>0</v>
      </c>
      <c r="Y19" s="28">
        <v>0</v>
      </c>
      <c r="Z19" s="28">
        <v>0</v>
      </c>
    </row>
    <row r="20" spans="3:26" s="21" customFormat="1" ht="80.099999999999994" customHeight="1">
      <c r="C20" s="128">
        <v>3</v>
      </c>
      <c r="D20" s="22" t="s">
        <v>407</v>
      </c>
      <c r="E20" s="22">
        <v>1</v>
      </c>
      <c r="F20" s="87" t="s">
        <v>2</v>
      </c>
      <c r="G20" s="88" t="s">
        <v>66</v>
      </c>
      <c r="H20" s="87" t="s">
        <v>12</v>
      </c>
      <c r="I20" s="89" t="s">
        <v>202</v>
      </c>
      <c r="J20" s="90" t="s">
        <v>57</v>
      </c>
      <c r="K20" s="91" t="s">
        <v>48</v>
      </c>
      <c r="L20" s="92" t="s">
        <v>47</v>
      </c>
      <c r="M20" s="87" t="s">
        <v>187</v>
      </c>
      <c r="N20" s="22" t="s">
        <v>49</v>
      </c>
      <c r="O20" s="22" t="s">
        <v>59</v>
      </c>
      <c r="P20" s="26">
        <v>100</v>
      </c>
      <c r="Q20" s="22" t="s">
        <v>159</v>
      </c>
      <c r="R20" s="22">
        <v>200</v>
      </c>
      <c r="S20" s="27">
        <f t="shared" si="1"/>
        <v>145000</v>
      </c>
      <c r="T20" s="28">
        <v>0</v>
      </c>
      <c r="U20" s="28">
        <v>0</v>
      </c>
      <c r="V20" s="28">
        <v>0</v>
      </c>
      <c r="W20" s="28">
        <v>145000</v>
      </c>
      <c r="X20" s="28">
        <v>0</v>
      </c>
      <c r="Y20" s="28">
        <v>0</v>
      </c>
      <c r="Z20" s="28">
        <v>0</v>
      </c>
    </row>
    <row r="21" spans="3:26" s="21" customFormat="1" ht="80.099999999999994" customHeight="1">
      <c r="C21" s="128">
        <v>4</v>
      </c>
      <c r="D21" s="22" t="s">
        <v>408</v>
      </c>
      <c r="E21" s="22">
        <v>1</v>
      </c>
      <c r="F21" s="87" t="s">
        <v>2</v>
      </c>
      <c r="G21" s="88" t="s">
        <v>66</v>
      </c>
      <c r="H21" s="87" t="s">
        <v>12</v>
      </c>
      <c r="I21" s="89" t="s">
        <v>214</v>
      </c>
      <c r="J21" s="90" t="s">
        <v>57</v>
      </c>
      <c r="K21" s="91" t="s">
        <v>48</v>
      </c>
      <c r="L21" s="92" t="s">
        <v>47</v>
      </c>
      <c r="M21" s="87" t="s">
        <v>187</v>
      </c>
      <c r="N21" s="22" t="s">
        <v>49</v>
      </c>
      <c r="O21" s="22" t="s">
        <v>59</v>
      </c>
      <c r="P21" s="26">
        <v>100</v>
      </c>
      <c r="Q21" s="22" t="s">
        <v>159</v>
      </c>
      <c r="R21" s="22">
        <v>20</v>
      </c>
      <c r="S21" s="27">
        <f t="shared" si="1"/>
        <v>145000</v>
      </c>
      <c r="T21" s="28">
        <v>0</v>
      </c>
      <c r="U21" s="28">
        <v>0</v>
      </c>
      <c r="V21" s="28">
        <v>0</v>
      </c>
      <c r="W21" s="28">
        <v>145000</v>
      </c>
      <c r="X21" s="28">
        <v>0</v>
      </c>
      <c r="Y21" s="28">
        <v>0</v>
      </c>
      <c r="Z21" s="28">
        <v>0</v>
      </c>
    </row>
    <row r="22" spans="3:26" s="21" customFormat="1" ht="80.099999999999994" customHeight="1">
      <c r="C22" s="128">
        <v>5</v>
      </c>
      <c r="D22" s="22" t="s">
        <v>409</v>
      </c>
      <c r="E22" s="22">
        <v>1</v>
      </c>
      <c r="F22" s="87" t="s">
        <v>12</v>
      </c>
      <c r="G22" s="88" t="s">
        <v>66</v>
      </c>
      <c r="H22" s="87" t="s">
        <v>12</v>
      </c>
      <c r="I22" s="89" t="s">
        <v>307</v>
      </c>
      <c r="J22" s="90" t="s">
        <v>57</v>
      </c>
      <c r="K22" s="91" t="s">
        <v>48</v>
      </c>
      <c r="L22" s="92" t="s">
        <v>47</v>
      </c>
      <c r="M22" s="87" t="s">
        <v>309</v>
      </c>
      <c r="N22" s="22" t="s">
        <v>45</v>
      </c>
      <c r="O22" s="22" t="s">
        <v>317</v>
      </c>
      <c r="P22" s="26">
        <v>400</v>
      </c>
      <c r="Q22" s="22" t="s">
        <v>160</v>
      </c>
      <c r="R22" s="22">
        <v>1500</v>
      </c>
      <c r="S22" s="27">
        <f t="shared" si="1"/>
        <v>2000000</v>
      </c>
      <c r="T22" s="28">
        <v>0</v>
      </c>
      <c r="U22" s="28">
        <v>0</v>
      </c>
      <c r="V22" s="28">
        <v>0</v>
      </c>
      <c r="W22" s="28">
        <v>2000000</v>
      </c>
      <c r="X22" s="28">
        <v>0</v>
      </c>
      <c r="Y22" s="28">
        <v>0</v>
      </c>
      <c r="Z22" s="28">
        <v>0</v>
      </c>
    </row>
    <row r="23" spans="3:26" s="21" customFormat="1" ht="80.099999999999994" customHeight="1">
      <c r="C23" s="128">
        <v>6</v>
      </c>
      <c r="D23" s="22" t="s">
        <v>410</v>
      </c>
      <c r="E23" s="22">
        <v>1</v>
      </c>
      <c r="F23" s="87" t="s">
        <v>8</v>
      </c>
      <c r="G23" s="88" t="s">
        <v>66</v>
      </c>
      <c r="H23" s="87" t="s">
        <v>12</v>
      </c>
      <c r="I23" s="89" t="s">
        <v>211</v>
      </c>
      <c r="J23" s="90" t="s">
        <v>57</v>
      </c>
      <c r="K23" s="91" t="s">
        <v>48</v>
      </c>
      <c r="L23" s="92" t="s">
        <v>47</v>
      </c>
      <c r="M23" s="87" t="s">
        <v>50</v>
      </c>
      <c r="N23" s="22" t="s">
        <v>45</v>
      </c>
      <c r="O23" s="22" t="s">
        <v>317</v>
      </c>
      <c r="P23" s="26">
        <v>800</v>
      </c>
      <c r="Q23" s="22" t="s">
        <v>159</v>
      </c>
      <c r="R23" s="22">
        <v>45</v>
      </c>
      <c r="S23" s="27">
        <f t="shared" si="1"/>
        <v>900000</v>
      </c>
      <c r="T23" s="28">
        <v>0</v>
      </c>
      <c r="U23" s="28">
        <v>0</v>
      </c>
      <c r="V23" s="28">
        <v>0</v>
      </c>
      <c r="W23" s="28">
        <v>900000</v>
      </c>
      <c r="X23" s="28">
        <v>0</v>
      </c>
      <c r="Y23" s="28">
        <v>0</v>
      </c>
      <c r="Z23" s="28">
        <v>0</v>
      </c>
    </row>
    <row r="24" spans="3:26" s="21" customFormat="1" ht="80.099999999999994" customHeight="1">
      <c r="C24" s="128">
        <v>7</v>
      </c>
      <c r="D24" s="22" t="s">
        <v>411</v>
      </c>
      <c r="E24" s="22">
        <v>1</v>
      </c>
      <c r="F24" s="87" t="s">
        <v>8</v>
      </c>
      <c r="G24" s="88" t="s">
        <v>97</v>
      </c>
      <c r="H24" s="87" t="s">
        <v>135</v>
      </c>
      <c r="I24" s="89" t="s">
        <v>212</v>
      </c>
      <c r="J24" s="90" t="s">
        <v>43</v>
      </c>
      <c r="K24" s="91" t="s">
        <v>48</v>
      </c>
      <c r="L24" s="92" t="s">
        <v>47</v>
      </c>
      <c r="M24" s="87" t="s">
        <v>50</v>
      </c>
      <c r="N24" s="22" t="s">
        <v>45</v>
      </c>
      <c r="O24" s="22" t="s">
        <v>317</v>
      </c>
      <c r="P24" s="26">
        <v>760</v>
      </c>
      <c r="Q24" s="22" t="s">
        <v>159</v>
      </c>
      <c r="R24" s="22">
        <v>19</v>
      </c>
      <c r="S24" s="27">
        <f t="shared" si="1"/>
        <v>875000</v>
      </c>
      <c r="T24" s="28">
        <v>0</v>
      </c>
      <c r="U24" s="28">
        <v>0</v>
      </c>
      <c r="V24" s="28">
        <v>0</v>
      </c>
      <c r="W24" s="28">
        <v>875000</v>
      </c>
      <c r="X24" s="28">
        <v>0</v>
      </c>
      <c r="Y24" s="28">
        <v>0</v>
      </c>
      <c r="Z24" s="28">
        <v>0</v>
      </c>
    </row>
    <row r="25" spans="3:26" s="21" customFormat="1" ht="80.099999999999994" customHeight="1">
      <c r="C25" s="128">
        <v>8</v>
      </c>
      <c r="D25" s="22" t="s">
        <v>412</v>
      </c>
      <c r="E25" s="22">
        <v>1</v>
      </c>
      <c r="F25" s="87" t="s">
        <v>17</v>
      </c>
      <c r="G25" s="88" t="s">
        <v>88</v>
      </c>
      <c r="H25" s="87" t="s">
        <v>127</v>
      </c>
      <c r="I25" s="89" t="s">
        <v>267</v>
      </c>
      <c r="J25" s="90" t="s">
        <v>43</v>
      </c>
      <c r="K25" s="91" t="s">
        <v>48</v>
      </c>
      <c r="L25" s="92" t="s">
        <v>47</v>
      </c>
      <c r="M25" s="87" t="s">
        <v>268</v>
      </c>
      <c r="N25" s="22" t="s">
        <v>45</v>
      </c>
      <c r="O25" s="22" t="s">
        <v>317</v>
      </c>
      <c r="P25" s="26">
        <v>220</v>
      </c>
      <c r="Q25" s="22" t="s">
        <v>159</v>
      </c>
      <c r="R25" s="22">
        <v>100</v>
      </c>
      <c r="S25" s="27">
        <f t="shared" si="1"/>
        <v>750000</v>
      </c>
      <c r="T25" s="28">
        <v>0</v>
      </c>
      <c r="U25" s="28">
        <v>0</v>
      </c>
      <c r="V25" s="28">
        <v>0</v>
      </c>
      <c r="W25" s="28">
        <v>750000</v>
      </c>
      <c r="X25" s="28">
        <v>0</v>
      </c>
      <c r="Y25" s="28">
        <v>0</v>
      </c>
      <c r="Z25" s="28">
        <v>0</v>
      </c>
    </row>
    <row r="26" spans="3:26" s="21" customFormat="1" ht="80.099999999999994" customHeight="1">
      <c r="C26" s="128">
        <v>9</v>
      </c>
      <c r="D26" s="22" t="s">
        <v>413</v>
      </c>
      <c r="E26" s="22">
        <v>1</v>
      </c>
      <c r="F26" s="87" t="s">
        <v>1</v>
      </c>
      <c r="G26" s="88" t="s">
        <v>103</v>
      </c>
      <c r="H26" s="87" t="s">
        <v>140</v>
      </c>
      <c r="I26" s="89" t="s">
        <v>291</v>
      </c>
      <c r="J26" s="90" t="s">
        <v>43</v>
      </c>
      <c r="K26" s="91" t="s">
        <v>48</v>
      </c>
      <c r="L26" s="92" t="s">
        <v>47</v>
      </c>
      <c r="M26" s="87" t="s">
        <v>182</v>
      </c>
      <c r="N26" s="22" t="s">
        <v>45</v>
      </c>
      <c r="O26" s="22" t="s">
        <v>317</v>
      </c>
      <c r="P26" s="26">
        <v>200</v>
      </c>
      <c r="Q26" s="22" t="s">
        <v>159</v>
      </c>
      <c r="R26" s="22">
        <v>33</v>
      </c>
      <c r="S26" s="27">
        <f t="shared" si="1"/>
        <v>450000</v>
      </c>
      <c r="T26" s="28">
        <v>0</v>
      </c>
      <c r="U26" s="28">
        <v>0</v>
      </c>
      <c r="V26" s="28">
        <v>0</v>
      </c>
      <c r="W26" s="28">
        <v>450000</v>
      </c>
      <c r="X26" s="28">
        <v>0</v>
      </c>
      <c r="Y26" s="28">
        <v>0</v>
      </c>
      <c r="Z26" s="28">
        <v>0</v>
      </c>
    </row>
    <row r="27" spans="3:26" s="21" customFormat="1" ht="80.099999999999994" customHeight="1">
      <c r="C27" s="128">
        <v>10</v>
      </c>
      <c r="D27" s="22" t="s">
        <v>414</v>
      </c>
      <c r="E27" s="22">
        <v>1</v>
      </c>
      <c r="F27" s="87" t="s">
        <v>1</v>
      </c>
      <c r="G27" s="88" t="s">
        <v>66</v>
      </c>
      <c r="H27" s="87" t="s">
        <v>12</v>
      </c>
      <c r="I27" s="89" t="s">
        <v>328</v>
      </c>
      <c r="J27" s="90" t="s">
        <v>57</v>
      </c>
      <c r="K27" s="91" t="s">
        <v>48</v>
      </c>
      <c r="L27" s="92" t="s">
        <v>47</v>
      </c>
      <c r="M27" s="87" t="s">
        <v>182</v>
      </c>
      <c r="N27" s="22" t="s">
        <v>45</v>
      </c>
      <c r="O27" s="22" t="s">
        <v>317</v>
      </c>
      <c r="P27" s="26">
        <v>200</v>
      </c>
      <c r="Q27" s="22" t="s">
        <v>159</v>
      </c>
      <c r="R27" s="22">
        <v>33</v>
      </c>
      <c r="S27" s="27">
        <f t="shared" si="1"/>
        <v>450000</v>
      </c>
      <c r="T27" s="28">
        <v>0</v>
      </c>
      <c r="U27" s="28">
        <v>0</v>
      </c>
      <c r="V27" s="28">
        <v>0</v>
      </c>
      <c r="W27" s="28">
        <v>450000</v>
      </c>
      <c r="X27" s="28">
        <v>0</v>
      </c>
      <c r="Y27" s="28">
        <v>0</v>
      </c>
      <c r="Z27" s="28">
        <v>0</v>
      </c>
    </row>
    <row r="28" spans="3:26" s="21" customFormat="1" ht="80.099999999999994" customHeight="1">
      <c r="C28" s="128">
        <v>11</v>
      </c>
      <c r="D28" s="22" t="s">
        <v>415</v>
      </c>
      <c r="E28" s="22">
        <v>1</v>
      </c>
      <c r="F28" s="87" t="s">
        <v>4</v>
      </c>
      <c r="G28" s="88" t="s">
        <v>70</v>
      </c>
      <c r="H28" s="87" t="s">
        <v>112</v>
      </c>
      <c r="I28" s="89" t="s">
        <v>296</v>
      </c>
      <c r="J28" s="90" t="s">
        <v>56</v>
      </c>
      <c r="K28" s="91" t="s">
        <v>48</v>
      </c>
      <c r="L28" s="92" t="s">
        <v>47</v>
      </c>
      <c r="M28" s="87" t="s">
        <v>280</v>
      </c>
      <c r="N28" s="22" t="s">
        <v>45</v>
      </c>
      <c r="O28" s="22" t="s">
        <v>317</v>
      </c>
      <c r="P28" s="26">
        <v>200</v>
      </c>
      <c r="Q28" s="22" t="s">
        <v>159</v>
      </c>
      <c r="R28" s="22">
        <v>295</v>
      </c>
      <c r="S28" s="27">
        <f t="shared" si="1"/>
        <v>375000</v>
      </c>
      <c r="T28" s="28">
        <v>0</v>
      </c>
      <c r="U28" s="28">
        <v>0</v>
      </c>
      <c r="V28" s="28">
        <v>0</v>
      </c>
      <c r="W28" s="28">
        <v>375000</v>
      </c>
      <c r="X28" s="28">
        <v>0</v>
      </c>
      <c r="Y28" s="28">
        <v>0</v>
      </c>
      <c r="Z28" s="28">
        <v>0</v>
      </c>
    </row>
    <row r="29" spans="3:26" s="17" customFormat="1" ht="33.75" customHeight="1">
      <c r="C29" s="85"/>
      <c r="D29" s="19"/>
      <c r="E29" s="19"/>
      <c r="F29" s="19"/>
      <c r="G29" s="100"/>
      <c r="H29" s="13"/>
      <c r="I29" s="14"/>
      <c r="J29" s="15"/>
      <c r="K29" s="100"/>
      <c r="L29" s="101"/>
      <c r="M29" s="19"/>
      <c r="N29" s="19"/>
      <c r="O29" s="19"/>
      <c r="P29" s="102"/>
      <c r="Q29" s="19"/>
      <c r="R29" s="142" t="s">
        <v>171</v>
      </c>
      <c r="S29" s="136">
        <f>SUM(S18:S28)</f>
        <v>8034000</v>
      </c>
      <c r="T29" s="136">
        <f t="shared" ref="T29:Z29" si="2">SUM(T18:T28)</f>
        <v>0</v>
      </c>
      <c r="U29" s="136">
        <f t="shared" si="2"/>
        <v>0</v>
      </c>
      <c r="V29" s="136">
        <f t="shared" si="2"/>
        <v>0</v>
      </c>
      <c r="W29" s="136">
        <f t="shared" si="2"/>
        <v>8034000</v>
      </c>
      <c r="X29" s="136">
        <f t="shared" si="2"/>
        <v>0</v>
      </c>
      <c r="Y29" s="136">
        <f t="shared" si="2"/>
        <v>0</v>
      </c>
      <c r="Z29" s="136">
        <f t="shared" si="2"/>
        <v>0</v>
      </c>
    </row>
    <row r="30" spans="3:26" s="99" customFormat="1" ht="28.5" customHeight="1">
      <c r="C30" s="137" t="s">
        <v>375</v>
      </c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9"/>
      <c r="Q30" s="138"/>
      <c r="R30" s="138"/>
      <c r="S30" s="140"/>
      <c r="T30" s="140"/>
      <c r="U30" s="140"/>
      <c r="V30" s="140"/>
      <c r="W30" s="140"/>
      <c r="X30" s="140"/>
      <c r="Y30" s="140"/>
      <c r="Z30" s="140"/>
    </row>
    <row r="31" spans="3:26" s="21" customFormat="1" ht="80.099999999999994" customHeight="1">
      <c r="C31" s="128">
        <v>1</v>
      </c>
      <c r="D31" s="22" t="s">
        <v>416</v>
      </c>
      <c r="E31" s="22">
        <v>1</v>
      </c>
      <c r="F31" s="87" t="s">
        <v>23</v>
      </c>
      <c r="G31" s="88" t="s">
        <v>101</v>
      </c>
      <c r="H31" s="87" t="s">
        <v>138</v>
      </c>
      <c r="I31" s="89" t="s">
        <v>269</v>
      </c>
      <c r="J31" s="90" t="s">
        <v>56</v>
      </c>
      <c r="K31" s="91" t="s">
        <v>48</v>
      </c>
      <c r="L31" s="92" t="s">
        <v>51</v>
      </c>
      <c r="M31" s="87" t="s">
        <v>367</v>
      </c>
      <c r="N31" s="22" t="s">
        <v>45</v>
      </c>
      <c r="O31" s="22" t="s">
        <v>317</v>
      </c>
      <c r="P31" s="26">
        <v>1</v>
      </c>
      <c r="Q31" s="22" t="s">
        <v>158</v>
      </c>
      <c r="R31" s="22">
        <v>250</v>
      </c>
      <c r="S31" s="27">
        <f t="shared" ref="S31:S56" si="3">SUM(T31:Z31)</f>
        <v>303000</v>
      </c>
      <c r="T31" s="28">
        <v>0</v>
      </c>
      <c r="U31" s="28">
        <v>0</v>
      </c>
      <c r="V31" s="28">
        <v>0</v>
      </c>
      <c r="W31" s="28">
        <v>303000</v>
      </c>
      <c r="X31" s="28">
        <v>0</v>
      </c>
      <c r="Y31" s="28">
        <v>0</v>
      </c>
      <c r="Z31" s="28">
        <v>0</v>
      </c>
    </row>
    <row r="32" spans="3:26" s="21" customFormat="1" ht="80.099999999999994" customHeight="1">
      <c r="C32" s="128">
        <v>2</v>
      </c>
      <c r="D32" s="22" t="s">
        <v>417</v>
      </c>
      <c r="E32" s="22">
        <v>1</v>
      </c>
      <c r="F32" s="87" t="s">
        <v>5</v>
      </c>
      <c r="G32" s="88" t="s">
        <v>69</v>
      </c>
      <c r="H32" s="87" t="s">
        <v>5</v>
      </c>
      <c r="I32" s="89" t="s">
        <v>5</v>
      </c>
      <c r="J32" s="90" t="s">
        <v>56</v>
      </c>
      <c r="K32" s="91" t="s">
        <v>48</v>
      </c>
      <c r="L32" s="92" t="s">
        <v>51</v>
      </c>
      <c r="M32" s="87" t="s">
        <v>360</v>
      </c>
      <c r="N32" s="22" t="s">
        <v>45</v>
      </c>
      <c r="O32" s="22" t="s">
        <v>317</v>
      </c>
      <c r="P32" s="26">
        <v>1</v>
      </c>
      <c r="Q32" s="22" t="s">
        <v>158</v>
      </c>
      <c r="R32" s="22">
        <v>200</v>
      </c>
      <c r="S32" s="27">
        <f t="shared" si="3"/>
        <v>1350000</v>
      </c>
      <c r="T32" s="28">
        <v>0</v>
      </c>
      <c r="U32" s="28">
        <v>0</v>
      </c>
      <c r="V32" s="28">
        <v>0</v>
      </c>
      <c r="W32" s="28">
        <v>1350000</v>
      </c>
      <c r="X32" s="28">
        <v>0</v>
      </c>
      <c r="Y32" s="28">
        <v>0</v>
      </c>
      <c r="Z32" s="28">
        <v>0</v>
      </c>
    </row>
    <row r="33" spans="3:26" s="21" customFormat="1" ht="80.099999999999994" customHeight="1">
      <c r="C33" s="128">
        <v>3</v>
      </c>
      <c r="D33" s="22" t="s">
        <v>418</v>
      </c>
      <c r="E33" s="22">
        <v>1</v>
      </c>
      <c r="F33" s="87" t="s">
        <v>5</v>
      </c>
      <c r="G33" s="88" t="s">
        <v>69</v>
      </c>
      <c r="H33" s="87" t="s">
        <v>5</v>
      </c>
      <c r="I33" s="89" t="s">
        <v>5</v>
      </c>
      <c r="J33" s="90" t="s">
        <v>56</v>
      </c>
      <c r="K33" s="91" t="s">
        <v>48</v>
      </c>
      <c r="L33" s="92" t="s">
        <v>51</v>
      </c>
      <c r="M33" s="87" t="s">
        <v>304</v>
      </c>
      <c r="N33" s="22" t="s">
        <v>45</v>
      </c>
      <c r="O33" s="22" t="s">
        <v>317</v>
      </c>
      <c r="P33" s="26">
        <v>1</v>
      </c>
      <c r="Q33" s="22" t="s">
        <v>158</v>
      </c>
      <c r="R33" s="22">
        <v>200</v>
      </c>
      <c r="S33" s="27">
        <f t="shared" si="3"/>
        <v>1350000</v>
      </c>
      <c r="T33" s="28">
        <v>0</v>
      </c>
      <c r="U33" s="28">
        <v>0</v>
      </c>
      <c r="V33" s="28">
        <v>0</v>
      </c>
      <c r="W33" s="28">
        <v>1350000</v>
      </c>
      <c r="X33" s="28">
        <v>0</v>
      </c>
      <c r="Y33" s="28">
        <v>0</v>
      </c>
      <c r="Z33" s="28">
        <v>0</v>
      </c>
    </row>
    <row r="34" spans="3:26" s="21" customFormat="1" ht="80.099999999999994" customHeight="1">
      <c r="C34" s="128">
        <v>4</v>
      </c>
      <c r="D34" s="22" t="s">
        <v>419</v>
      </c>
      <c r="E34" s="22">
        <v>1</v>
      </c>
      <c r="F34" s="87" t="s">
        <v>3</v>
      </c>
      <c r="G34" s="88" t="s">
        <v>72</v>
      </c>
      <c r="H34" s="87" t="s">
        <v>114</v>
      </c>
      <c r="I34" s="89" t="s">
        <v>114</v>
      </c>
      <c r="J34" s="90" t="s">
        <v>43</v>
      </c>
      <c r="K34" s="91" t="s">
        <v>48</v>
      </c>
      <c r="L34" s="92" t="s">
        <v>51</v>
      </c>
      <c r="M34" s="87" t="s">
        <v>235</v>
      </c>
      <c r="N34" s="22" t="s">
        <v>45</v>
      </c>
      <c r="O34" s="22" t="s">
        <v>317</v>
      </c>
      <c r="P34" s="26">
        <v>1</v>
      </c>
      <c r="Q34" s="22" t="s">
        <v>158</v>
      </c>
      <c r="R34" s="22">
        <v>430</v>
      </c>
      <c r="S34" s="27">
        <f t="shared" si="3"/>
        <v>1350000</v>
      </c>
      <c r="T34" s="28">
        <v>0</v>
      </c>
      <c r="U34" s="28">
        <v>0</v>
      </c>
      <c r="V34" s="28">
        <v>0</v>
      </c>
      <c r="W34" s="28">
        <v>1350000</v>
      </c>
      <c r="X34" s="28">
        <v>0</v>
      </c>
      <c r="Y34" s="28">
        <v>0</v>
      </c>
      <c r="Z34" s="28">
        <v>0</v>
      </c>
    </row>
    <row r="35" spans="3:26" s="21" customFormat="1" ht="80.099999999999994" customHeight="1">
      <c r="C35" s="128">
        <v>5</v>
      </c>
      <c r="D35" s="22" t="s">
        <v>420</v>
      </c>
      <c r="E35" s="22">
        <v>1</v>
      </c>
      <c r="F35" s="87" t="s">
        <v>10</v>
      </c>
      <c r="G35" s="88" t="s">
        <v>80</v>
      </c>
      <c r="H35" s="87" t="s">
        <v>122</v>
      </c>
      <c r="I35" s="89" t="s">
        <v>166</v>
      </c>
      <c r="J35" s="90" t="s">
        <v>56</v>
      </c>
      <c r="K35" s="91" t="s">
        <v>48</v>
      </c>
      <c r="L35" s="92" t="s">
        <v>51</v>
      </c>
      <c r="M35" s="87" t="s">
        <v>322</v>
      </c>
      <c r="N35" s="22" t="s">
        <v>45</v>
      </c>
      <c r="O35" s="22" t="s">
        <v>317</v>
      </c>
      <c r="P35" s="26">
        <v>1</v>
      </c>
      <c r="Q35" s="22" t="s">
        <v>25</v>
      </c>
      <c r="R35" s="22">
        <v>300</v>
      </c>
      <c r="S35" s="27">
        <f t="shared" si="3"/>
        <v>375000</v>
      </c>
      <c r="T35" s="28">
        <v>0</v>
      </c>
      <c r="U35" s="28">
        <v>0</v>
      </c>
      <c r="V35" s="28">
        <v>0</v>
      </c>
      <c r="W35" s="28">
        <v>375000</v>
      </c>
      <c r="X35" s="28">
        <v>0</v>
      </c>
      <c r="Y35" s="28">
        <v>0</v>
      </c>
      <c r="Z35" s="28">
        <v>0</v>
      </c>
    </row>
    <row r="36" spans="3:26" s="21" customFormat="1" ht="80.099999999999994" customHeight="1">
      <c r="C36" s="128">
        <v>6</v>
      </c>
      <c r="D36" s="22" t="s">
        <v>421</v>
      </c>
      <c r="E36" s="22">
        <v>1</v>
      </c>
      <c r="F36" s="87" t="s">
        <v>10</v>
      </c>
      <c r="G36" s="88" t="s">
        <v>73</v>
      </c>
      <c r="H36" s="87" t="s">
        <v>115</v>
      </c>
      <c r="I36" s="89" t="s">
        <v>55</v>
      </c>
      <c r="J36" s="90" t="s">
        <v>56</v>
      </c>
      <c r="K36" s="91" t="s">
        <v>48</v>
      </c>
      <c r="L36" s="92" t="s">
        <v>51</v>
      </c>
      <c r="M36" s="87" t="s">
        <v>285</v>
      </c>
      <c r="N36" s="22" t="s">
        <v>45</v>
      </c>
      <c r="O36" s="22" t="s">
        <v>317</v>
      </c>
      <c r="P36" s="26">
        <v>1</v>
      </c>
      <c r="Q36" s="22" t="s">
        <v>158</v>
      </c>
      <c r="R36" s="22">
        <v>280</v>
      </c>
      <c r="S36" s="27">
        <f t="shared" si="3"/>
        <v>1345000</v>
      </c>
      <c r="T36" s="28">
        <v>0</v>
      </c>
      <c r="U36" s="28">
        <v>0</v>
      </c>
      <c r="V36" s="28">
        <v>0</v>
      </c>
      <c r="W36" s="28">
        <v>1345000</v>
      </c>
      <c r="X36" s="28">
        <v>0</v>
      </c>
      <c r="Y36" s="28">
        <v>0</v>
      </c>
      <c r="Z36" s="28">
        <v>0</v>
      </c>
    </row>
    <row r="37" spans="3:26" s="21" customFormat="1" ht="80.099999999999994" customHeight="1">
      <c r="C37" s="128">
        <v>7</v>
      </c>
      <c r="D37" s="22" t="s">
        <v>422</v>
      </c>
      <c r="E37" s="22">
        <v>1</v>
      </c>
      <c r="F37" s="87" t="s">
        <v>10</v>
      </c>
      <c r="G37" s="88" t="s">
        <v>92</v>
      </c>
      <c r="H37" s="87" t="s">
        <v>130</v>
      </c>
      <c r="I37" s="89" t="s">
        <v>222</v>
      </c>
      <c r="J37" s="90" t="s">
        <v>43</v>
      </c>
      <c r="K37" s="91" t="s">
        <v>48</v>
      </c>
      <c r="L37" s="92" t="s">
        <v>51</v>
      </c>
      <c r="M37" s="87" t="s">
        <v>321</v>
      </c>
      <c r="N37" s="22" t="s">
        <v>45</v>
      </c>
      <c r="O37" s="22" t="s">
        <v>317</v>
      </c>
      <c r="P37" s="26">
        <v>1</v>
      </c>
      <c r="Q37" s="22" t="s">
        <v>25</v>
      </c>
      <c r="R37" s="22">
        <v>200</v>
      </c>
      <c r="S37" s="27">
        <f t="shared" si="3"/>
        <v>375000</v>
      </c>
      <c r="T37" s="28">
        <v>0</v>
      </c>
      <c r="U37" s="28">
        <v>0</v>
      </c>
      <c r="V37" s="28">
        <v>0</v>
      </c>
      <c r="W37" s="28">
        <v>375000</v>
      </c>
      <c r="X37" s="28">
        <v>0</v>
      </c>
      <c r="Y37" s="28">
        <v>0</v>
      </c>
      <c r="Z37" s="28">
        <v>0</v>
      </c>
    </row>
    <row r="38" spans="3:26" s="21" customFormat="1" ht="80.099999999999994" customHeight="1">
      <c r="C38" s="128">
        <v>8</v>
      </c>
      <c r="D38" s="22" t="s">
        <v>423</v>
      </c>
      <c r="E38" s="22">
        <v>1</v>
      </c>
      <c r="F38" s="87" t="s">
        <v>10</v>
      </c>
      <c r="G38" s="88" t="s">
        <v>105</v>
      </c>
      <c r="H38" s="87" t="s">
        <v>21</v>
      </c>
      <c r="I38" s="89" t="s">
        <v>284</v>
      </c>
      <c r="J38" s="90" t="s">
        <v>56</v>
      </c>
      <c r="K38" s="91" t="s">
        <v>48</v>
      </c>
      <c r="L38" s="92" t="s">
        <v>51</v>
      </c>
      <c r="M38" s="87" t="s">
        <v>320</v>
      </c>
      <c r="N38" s="22" t="s">
        <v>45</v>
      </c>
      <c r="O38" s="22" t="s">
        <v>317</v>
      </c>
      <c r="P38" s="26">
        <v>1</v>
      </c>
      <c r="Q38" s="22" t="s">
        <v>368</v>
      </c>
      <c r="R38" s="22">
        <v>200</v>
      </c>
      <c r="S38" s="27">
        <f t="shared" si="3"/>
        <v>750000</v>
      </c>
      <c r="T38" s="28">
        <v>0</v>
      </c>
      <c r="U38" s="28">
        <v>0</v>
      </c>
      <c r="V38" s="28">
        <v>0</v>
      </c>
      <c r="W38" s="28">
        <v>750000</v>
      </c>
      <c r="X38" s="28">
        <v>0</v>
      </c>
      <c r="Y38" s="28">
        <v>0</v>
      </c>
      <c r="Z38" s="28">
        <v>0</v>
      </c>
    </row>
    <row r="39" spans="3:26" s="21" customFormat="1" ht="80.099999999999994" customHeight="1">
      <c r="C39" s="128">
        <v>9</v>
      </c>
      <c r="D39" s="22" t="s">
        <v>424</v>
      </c>
      <c r="E39" s="22">
        <v>1</v>
      </c>
      <c r="F39" s="87" t="s">
        <v>22</v>
      </c>
      <c r="G39" s="88" t="s">
        <v>74</v>
      </c>
      <c r="H39" s="87" t="s">
        <v>116</v>
      </c>
      <c r="I39" s="89" t="s">
        <v>167</v>
      </c>
      <c r="J39" s="90" t="s">
        <v>43</v>
      </c>
      <c r="K39" s="91" t="s">
        <v>48</v>
      </c>
      <c r="L39" s="92" t="s">
        <v>51</v>
      </c>
      <c r="M39" s="87" t="s">
        <v>223</v>
      </c>
      <c r="N39" s="22" t="s">
        <v>45</v>
      </c>
      <c r="O39" s="22" t="s">
        <v>317</v>
      </c>
      <c r="P39" s="26">
        <v>1</v>
      </c>
      <c r="Q39" s="22" t="s">
        <v>158</v>
      </c>
      <c r="R39" s="22">
        <v>150</v>
      </c>
      <c r="S39" s="27">
        <f t="shared" si="3"/>
        <v>1345000</v>
      </c>
      <c r="T39" s="28">
        <v>0</v>
      </c>
      <c r="U39" s="28">
        <v>0</v>
      </c>
      <c r="V39" s="28">
        <v>0</v>
      </c>
      <c r="W39" s="28">
        <v>1345000</v>
      </c>
      <c r="X39" s="28">
        <v>0</v>
      </c>
      <c r="Y39" s="28">
        <v>0</v>
      </c>
      <c r="Z39" s="28">
        <v>0</v>
      </c>
    </row>
    <row r="40" spans="3:26" s="21" customFormat="1" ht="80.099999999999994" customHeight="1">
      <c r="C40" s="128">
        <v>10</v>
      </c>
      <c r="D40" s="22" t="s">
        <v>425</v>
      </c>
      <c r="E40" s="22">
        <v>1</v>
      </c>
      <c r="F40" s="87" t="s">
        <v>22</v>
      </c>
      <c r="G40" s="88" t="s">
        <v>74</v>
      </c>
      <c r="H40" s="87" t="s">
        <v>116</v>
      </c>
      <c r="I40" s="89" t="s">
        <v>226</v>
      </c>
      <c r="J40" s="90" t="s">
        <v>43</v>
      </c>
      <c r="K40" s="91" t="s">
        <v>48</v>
      </c>
      <c r="L40" s="92" t="s">
        <v>51</v>
      </c>
      <c r="M40" s="87" t="s">
        <v>323</v>
      </c>
      <c r="N40" s="22" t="s">
        <v>45</v>
      </c>
      <c r="O40" s="22" t="s">
        <v>317</v>
      </c>
      <c r="P40" s="26">
        <v>1</v>
      </c>
      <c r="Q40" s="22" t="s">
        <v>158</v>
      </c>
      <c r="R40" s="22">
        <v>200</v>
      </c>
      <c r="S40" s="27">
        <f t="shared" si="3"/>
        <v>1345000</v>
      </c>
      <c r="T40" s="28">
        <v>0</v>
      </c>
      <c r="U40" s="28">
        <v>0</v>
      </c>
      <c r="V40" s="28" t="s">
        <v>176</v>
      </c>
      <c r="W40" s="28">
        <v>1345000</v>
      </c>
      <c r="X40" s="28">
        <v>0</v>
      </c>
      <c r="Y40" s="28">
        <v>0</v>
      </c>
      <c r="Z40" s="28">
        <v>0</v>
      </c>
    </row>
    <row r="41" spans="3:26" s="21" customFormat="1" ht="80.099999999999994" customHeight="1">
      <c r="C41" s="128">
        <v>11</v>
      </c>
      <c r="D41" s="22" t="s">
        <v>426</v>
      </c>
      <c r="E41" s="22">
        <v>1</v>
      </c>
      <c r="F41" s="87" t="s">
        <v>2</v>
      </c>
      <c r="G41" s="88" t="s">
        <v>66</v>
      </c>
      <c r="H41" s="87" t="s">
        <v>12</v>
      </c>
      <c r="I41" s="89" t="s">
        <v>2</v>
      </c>
      <c r="J41" s="90" t="s">
        <v>57</v>
      </c>
      <c r="K41" s="91" t="s">
        <v>48</v>
      </c>
      <c r="L41" s="92" t="s">
        <v>51</v>
      </c>
      <c r="M41" s="87" t="s">
        <v>204</v>
      </c>
      <c r="N41" s="22" t="s">
        <v>45</v>
      </c>
      <c r="O41" s="22" t="s">
        <v>317</v>
      </c>
      <c r="P41" s="26">
        <v>625</v>
      </c>
      <c r="Q41" s="22" t="s">
        <v>160</v>
      </c>
      <c r="R41" s="22">
        <v>300</v>
      </c>
      <c r="S41" s="27">
        <f t="shared" si="3"/>
        <v>950000</v>
      </c>
      <c r="T41" s="28">
        <v>0</v>
      </c>
      <c r="U41" s="28">
        <v>0</v>
      </c>
      <c r="V41" s="28">
        <v>0</v>
      </c>
      <c r="W41" s="28">
        <v>950000</v>
      </c>
      <c r="X41" s="28">
        <v>0</v>
      </c>
      <c r="Y41" s="28">
        <v>0</v>
      </c>
      <c r="Z41" s="28">
        <v>0</v>
      </c>
    </row>
    <row r="42" spans="3:26" s="21" customFormat="1" ht="80.099999999999994" customHeight="1">
      <c r="C42" s="128">
        <v>12</v>
      </c>
      <c r="D42" s="22" t="s">
        <v>427</v>
      </c>
      <c r="E42" s="22">
        <v>1</v>
      </c>
      <c r="F42" s="87" t="s">
        <v>2</v>
      </c>
      <c r="G42" s="88" t="s">
        <v>66</v>
      </c>
      <c r="H42" s="87" t="s">
        <v>12</v>
      </c>
      <c r="I42" s="89" t="s">
        <v>2</v>
      </c>
      <c r="J42" s="90" t="s">
        <v>57</v>
      </c>
      <c r="K42" s="91" t="s">
        <v>48</v>
      </c>
      <c r="L42" s="92" t="s">
        <v>51</v>
      </c>
      <c r="M42" s="87" t="s">
        <v>205</v>
      </c>
      <c r="N42" s="22" t="s">
        <v>45</v>
      </c>
      <c r="O42" s="22" t="s">
        <v>317</v>
      </c>
      <c r="P42" s="26">
        <v>1</v>
      </c>
      <c r="Q42" s="22" t="s">
        <v>158</v>
      </c>
      <c r="R42" s="22">
        <v>323</v>
      </c>
      <c r="S42" s="27">
        <f t="shared" si="3"/>
        <v>1345000</v>
      </c>
      <c r="T42" s="28">
        <v>0</v>
      </c>
      <c r="U42" s="28">
        <v>0</v>
      </c>
      <c r="V42" s="28">
        <v>0</v>
      </c>
      <c r="W42" s="28">
        <v>1345000</v>
      </c>
      <c r="X42" s="28">
        <v>0</v>
      </c>
      <c r="Y42" s="28">
        <v>0</v>
      </c>
      <c r="Z42" s="28">
        <v>0</v>
      </c>
    </row>
    <row r="43" spans="3:26" s="21" customFormat="1" ht="80.099999999999994" customHeight="1">
      <c r="C43" s="128">
        <v>13</v>
      </c>
      <c r="D43" s="22" t="s">
        <v>428</v>
      </c>
      <c r="E43" s="22">
        <v>1</v>
      </c>
      <c r="F43" s="87" t="s">
        <v>15</v>
      </c>
      <c r="G43" s="88" t="s">
        <v>77</v>
      </c>
      <c r="H43" s="87" t="s">
        <v>119</v>
      </c>
      <c r="I43" s="89" t="s">
        <v>169</v>
      </c>
      <c r="J43" s="90" t="s">
        <v>43</v>
      </c>
      <c r="K43" s="91" t="s">
        <v>48</v>
      </c>
      <c r="L43" s="92" t="s">
        <v>51</v>
      </c>
      <c r="M43" s="87" t="s">
        <v>194</v>
      </c>
      <c r="N43" s="22" t="s">
        <v>45</v>
      </c>
      <c r="O43" s="22" t="s">
        <v>317</v>
      </c>
      <c r="P43" s="26">
        <v>1</v>
      </c>
      <c r="Q43" s="22" t="s">
        <v>52</v>
      </c>
      <c r="R43" s="22">
        <v>120</v>
      </c>
      <c r="S43" s="27">
        <f t="shared" si="3"/>
        <v>950000</v>
      </c>
      <c r="T43" s="28">
        <v>0</v>
      </c>
      <c r="U43" s="28">
        <v>0</v>
      </c>
      <c r="V43" s="28">
        <v>0</v>
      </c>
      <c r="W43" s="28">
        <v>950000</v>
      </c>
      <c r="X43" s="28">
        <v>0</v>
      </c>
      <c r="Y43" s="28">
        <v>0</v>
      </c>
      <c r="Z43" s="28">
        <v>0</v>
      </c>
    </row>
    <row r="44" spans="3:26" s="21" customFormat="1" ht="80.099999999999994" customHeight="1">
      <c r="C44" s="128">
        <v>14</v>
      </c>
      <c r="D44" s="22" t="s">
        <v>429</v>
      </c>
      <c r="E44" s="22">
        <v>1</v>
      </c>
      <c r="F44" s="87" t="s">
        <v>7</v>
      </c>
      <c r="G44" s="88" t="s">
        <v>78</v>
      </c>
      <c r="H44" s="87" t="s">
        <v>120</v>
      </c>
      <c r="I44" s="89" t="s">
        <v>215</v>
      </c>
      <c r="J44" s="90" t="s">
        <v>56</v>
      </c>
      <c r="K44" s="91" t="s">
        <v>48</v>
      </c>
      <c r="L44" s="92" t="s">
        <v>51</v>
      </c>
      <c r="M44" s="87" t="s">
        <v>346</v>
      </c>
      <c r="N44" s="22" t="s">
        <v>45</v>
      </c>
      <c r="O44" s="22" t="s">
        <v>317</v>
      </c>
      <c r="P44" s="26">
        <v>1</v>
      </c>
      <c r="Q44" s="22" t="s">
        <v>158</v>
      </c>
      <c r="R44" s="22">
        <v>200</v>
      </c>
      <c r="S44" s="27">
        <f t="shared" si="3"/>
        <v>1345000</v>
      </c>
      <c r="T44" s="28">
        <v>0</v>
      </c>
      <c r="U44" s="28">
        <v>0</v>
      </c>
      <c r="V44" s="28">
        <v>0</v>
      </c>
      <c r="W44" s="28">
        <v>1345000</v>
      </c>
      <c r="X44" s="28">
        <v>0</v>
      </c>
      <c r="Y44" s="28">
        <v>0</v>
      </c>
      <c r="Z44" s="28">
        <v>0</v>
      </c>
    </row>
    <row r="45" spans="3:26" s="21" customFormat="1" ht="80.099999999999994" customHeight="1">
      <c r="C45" s="128">
        <v>15</v>
      </c>
      <c r="D45" s="22" t="s">
        <v>430</v>
      </c>
      <c r="E45" s="22">
        <v>1</v>
      </c>
      <c r="F45" s="87" t="s">
        <v>7</v>
      </c>
      <c r="G45" s="88" t="s">
        <v>94</v>
      </c>
      <c r="H45" s="87" t="s">
        <v>132</v>
      </c>
      <c r="I45" s="89" t="s">
        <v>216</v>
      </c>
      <c r="J45" s="90" t="s">
        <v>43</v>
      </c>
      <c r="K45" s="91" t="s">
        <v>48</v>
      </c>
      <c r="L45" s="92" t="s">
        <v>51</v>
      </c>
      <c r="M45" s="87" t="s">
        <v>289</v>
      </c>
      <c r="N45" s="22" t="s">
        <v>45</v>
      </c>
      <c r="O45" s="22" t="s">
        <v>317</v>
      </c>
      <c r="P45" s="26">
        <v>1</v>
      </c>
      <c r="Q45" s="22" t="s">
        <v>25</v>
      </c>
      <c r="R45" s="22">
        <v>50</v>
      </c>
      <c r="S45" s="27">
        <f t="shared" si="3"/>
        <v>850000</v>
      </c>
      <c r="T45" s="28">
        <v>0</v>
      </c>
      <c r="U45" s="28">
        <v>0</v>
      </c>
      <c r="V45" s="28">
        <v>0</v>
      </c>
      <c r="W45" s="28">
        <v>850000</v>
      </c>
      <c r="X45" s="28">
        <v>0</v>
      </c>
      <c r="Y45" s="28">
        <v>0</v>
      </c>
      <c r="Z45" s="28">
        <v>0</v>
      </c>
    </row>
    <row r="46" spans="3:26" s="21" customFormat="1" ht="80.099999999999994" customHeight="1">
      <c r="C46" s="128">
        <v>16</v>
      </c>
      <c r="D46" s="22" t="s">
        <v>431</v>
      </c>
      <c r="E46" s="22">
        <v>1</v>
      </c>
      <c r="F46" s="87" t="s">
        <v>7</v>
      </c>
      <c r="G46" s="88" t="s">
        <v>94</v>
      </c>
      <c r="H46" s="87" t="s">
        <v>132</v>
      </c>
      <c r="I46" s="89" t="s">
        <v>216</v>
      </c>
      <c r="J46" s="90" t="s">
        <v>43</v>
      </c>
      <c r="K46" s="91" t="s">
        <v>48</v>
      </c>
      <c r="L46" s="92" t="s">
        <v>51</v>
      </c>
      <c r="M46" s="87" t="s">
        <v>290</v>
      </c>
      <c r="N46" s="22" t="s">
        <v>45</v>
      </c>
      <c r="O46" s="22" t="s">
        <v>317</v>
      </c>
      <c r="P46" s="26">
        <v>1</v>
      </c>
      <c r="Q46" s="22" t="s">
        <v>165</v>
      </c>
      <c r="R46" s="22">
        <v>50</v>
      </c>
      <c r="S46" s="27">
        <f t="shared" si="3"/>
        <v>280000</v>
      </c>
      <c r="T46" s="28">
        <v>0</v>
      </c>
      <c r="U46" s="28">
        <v>0</v>
      </c>
      <c r="V46" s="28">
        <v>0</v>
      </c>
      <c r="W46" s="28">
        <v>280000</v>
      </c>
      <c r="X46" s="28">
        <v>0</v>
      </c>
      <c r="Y46" s="28">
        <v>0</v>
      </c>
      <c r="Z46" s="28">
        <v>0</v>
      </c>
    </row>
    <row r="47" spans="3:26" s="21" customFormat="1" ht="80.099999999999994" customHeight="1">
      <c r="C47" s="128">
        <v>17</v>
      </c>
      <c r="D47" s="22" t="s">
        <v>432</v>
      </c>
      <c r="E47" s="22">
        <v>1</v>
      </c>
      <c r="F47" s="87" t="s">
        <v>11</v>
      </c>
      <c r="G47" s="88" t="s">
        <v>82</v>
      </c>
      <c r="H47" s="87" t="s">
        <v>63</v>
      </c>
      <c r="I47" s="89" t="s">
        <v>11</v>
      </c>
      <c r="J47" s="90" t="s">
        <v>56</v>
      </c>
      <c r="K47" s="91" t="s">
        <v>48</v>
      </c>
      <c r="L47" s="92" t="s">
        <v>51</v>
      </c>
      <c r="M47" s="87" t="s">
        <v>335</v>
      </c>
      <c r="N47" s="22" t="s">
        <v>45</v>
      </c>
      <c r="O47" s="22" t="s">
        <v>317</v>
      </c>
      <c r="P47" s="26">
        <v>1</v>
      </c>
      <c r="Q47" s="22" t="s">
        <v>52</v>
      </c>
      <c r="R47" s="22">
        <v>70</v>
      </c>
      <c r="S47" s="27">
        <f t="shared" si="3"/>
        <v>575000</v>
      </c>
      <c r="T47" s="28">
        <v>0</v>
      </c>
      <c r="U47" s="28">
        <v>0</v>
      </c>
      <c r="V47" s="28">
        <v>0</v>
      </c>
      <c r="W47" s="28">
        <v>575000</v>
      </c>
      <c r="X47" s="28">
        <v>0</v>
      </c>
      <c r="Y47" s="28">
        <v>0</v>
      </c>
      <c r="Z47" s="28">
        <v>0</v>
      </c>
    </row>
    <row r="48" spans="3:26" s="21" customFormat="1" ht="80.099999999999994" customHeight="1">
      <c r="C48" s="128">
        <v>18</v>
      </c>
      <c r="D48" s="22" t="s">
        <v>433</v>
      </c>
      <c r="E48" s="22">
        <v>1</v>
      </c>
      <c r="F48" s="87" t="s">
        <v>11</v>
      </c>
      <c r="G48" s="88" t="s">
        <v>82</v>
      </c>
      <c r="H48" s="87" t="s">
        <v>63</v>
      </c>
      <c r="I48" s="89" t="s">
        <v>11</v>
      </c>
      <c r="J48" s="90" t="s">
        <v>56</v>
      </c>
      <c r="K48" s="91" t="s">
        <v>48</v>
      </c>
      <c r="L48" s="92" t="s">
        <v>51</v>
      </c>
      <c r="M48" s="87" t="s">
        <v>333</v>
      </c>
      <c r="N48" s="22" t="s">
        <v>49</v>
      </c>
      <c r="O48" s="22" t="s">
        <v>59</v>
      </c>
      <c r="P48" s="26">
        <v>1</v>
      </c>
      <c r="Q48" s="22" t="s">
        <v>52</v>
      </c>
      <c r="R48" s="22">
        <v>70</v>
      </c>
      <c r="S48" s="27">
        <f t="shared" si="3"/>
        <v>240000</v>
      </c>
      <c r="T48" s="28">
        <v>0</v>
      </c>
      <c r="U48" s="28">
        <v>0</v>
      </c>
      <c r="V48" s="28">
        <v>0</v>
      </c>
      <c r="W48" s="28">
        <v>240000</v>
      </c>
      <c r="X48" s="28">
        <v>0</v>
      </c>
      <c r="Y48" s="28">
        <v>0</v>
      </c>
      <c r="Z48" s="28">
        <v>0</v>
      </c>
    </row>
    <row r="49" spans="3:26" s="21" customFormat="1" ht="80.099999999999994" customHeight="1">
      <c r="C49" s="128">
        <v>19</v>
      </c>
      <c r="D49" s="22" t="s">
        <v>434</v>
      </c>
      <c r="E49" s="22">
        <v>1</v>
      </c>
      <c r="F49" s="87" t="s">
        <v>11</v>
      </c>
      <c r="G49" s="88" t="s">
        <v>82</v>
      </c>
      <c r="H49" s="87" t="s">
        <v>63</v>
      </c>
      <c r="I49" s="89" t="s">
        <v>11</v>
      </c>
      <c r="J49" s="90" t="s">
        <v>56</v>
      </c>
      <c r="K49" s="91" t="s">
        <v>48</v>
      </c>
      <c r="L49" s="92" t="s">
        <v>51</v>
      </c>
      <c r="M49" s="87" t="s">
        <v>334</v>
      </c>
      <c r="N49" s="22" t="s">
        <v>49</v>
      </c>
      <c r="O49" s="22" t="s">
        <v>59</v>
      </c>
      <c r="P49" s="26">
        <v>1</v>
      </c>
      <c r="Q49" s="22" t="s">
        <v>52</v>
      </c>
      <c r="R49" s="22">
        <v>70</v>
      </c>
      <c r="S49" s="27">
        <f t="shared" si="3"/>
        <v>240000</v>
      </c>
      <c r="T49" s="28">
        <v>0</v>
      </c>
      <c r="U49" s="28">
        <v>0</v>
      </c>
      <c r="V49" s="28">
        <v>0</v>
      </c>
      <c r="W49" s="28">
        <v>240000</v>
      </c>
      <c r="X49" s="28">
        <v>0</v>
      </c>
      <c r="Y49" s="28">
        <v>0</v>
      </c>
      <c r="Z49" s="28">
        <v>0</v>
      </c>
    </row>
    <row r="50" spans="3:26" s="21" customFormat="1" ht="80.099999999999994" customHeight="1">
      <c r="C50" s="128">
        <v>20</v>
      </c>
      <c r="D50" s="22" t="s">
        <v>435</v>
      </c>
      <c r="E50" s="22">
        <v>1</v>
      </c>
      <c r="F50" s="87" t="s">
        <v>8</v>
      </c>
      <c r="G50" s="88" t="s">
        <v>66</v>
      </c>
      <c r="H50" s="87" t="s">
        <v>12</v>
      </c>
      <c r="I50" s="89" t="s">
        <v>196</v>
      </c>
      <c r="J50" s="90" t="s">
        <v>57</v>
      </c>
      <c r="K50" s="91" t="s">
        <v>48</v>
      </c>
      <c r="L50" s="92" t="s">
        <v>51</v>
      </c>
      <c r="M50" s="87" t="s">
        <v>234</v>
      </c>
      <c r="N50" s="22" t="s">
        <v>45</v>
      </c>
      <c r="O50" s="22" t="s">
        <v>317</v>
      </c>
      <c r="P50" s="26">
        <v>1</v>
      </c>
      <c r="Q50" s="22" t="s">
        <v>158</v>
      </c>
      <c r="R50" s="22">
        <v>420</v>
      </c>
      <c r="S50" s="27">
        <f t="shared" si="3"/>
        <v>1350000</v>
      </c>
      <c r="T50" s="28">
        <v>0</v>
      </c>
      <c r="U50" s="28">
        <v>0</v>
      </c>
      <c r="V50" s="28">
        <v>0</v>
      </c>
      <c r="W50" s="28">
        <v>1350000</v>
      </c>
      <c r="X50" s="28">
        <v>0</v>
      </c>
      <c r="Y50" s="28">
        <v>0</v>
      </c>
      <c r="Z50" s="28">
        <v>0</v>
      </c>
    </row>
    <row r="51" spans="3:26" s="21" customFormat="1" ht="80.099999999999994" customHeight="1">
      <c r="C51" s="128">
        <v>21</v>
      </c>
      <c r="D51" s="22" t="s">
        <v>436</v>
      </c>
      <c r="E51" s="22">
        <v>1</v>
      </c>
      <c r="F51" s="87" t="s">
        <v>8</v>
      </c>
      <c r="G51" s="88" t="s">
        <v>90</v>
      </c>
      <c r="H51" s="87" t="s">
        <v>129</v>
      </c>
      <c r="I51" s="89" t="s">
        <v>195</v>
      </c>
      <c r="J51" s="90" t="s">
        <v>43</v>
      </c>
      <c r="K51" s="91" t="s">
        <v>48</v>
      </c>
      <c r="L51" s="92" t="s">
        <v>51</v>
      </c>
      <c r="M51" s="87" t="s">
        <v>188</v>
      </c>
      <c r="N51" s="22" t="s">
        <v>45</v>
      </c>
      <c r="O51" s="22" t="s">
        <v>317</v>
      </c>
      <c r="P51" s="26">
        <v>2</v>
      </c>
      <c r="Q51" s="22" t="s">
        <v>25</v>
      </c>
      <c r="R51" s="22">
        <v>120</v>
      </c>
      <c r="S51" s="27">
        <f t="shared" si="3"/>
        <v>750000</v>
      </c>
      <c r="T51" s="28">
        <v>0</v>
      </c>
      <c r="U51" s="28">
        <v>0</v>
      </c>
      <c r="V51" s="28">
        <v>0</v>
      </c>
      <c r="W51" s="28">
        <v>750000</v>
      </c>
      <c r="X51" s="28">
        <v>0</v>
      </c>
      <c r="Y51" s="28">
        <v>0</v>
      </c>
      <c r="Z51" s="28">
        <v>0</v>
      </c>
    </row>
    <row r="52" spans="3:26" s="21" customFormat="1" ht="80.099999999999994" customHeight="1">
      <c r="C52" s="128">
        <v>22</v>
      </c>
      <c r="D52" s="22" t="s">
        <v>437</v>
      </c>
      <c r="E52" s="22">
        <v>1</v>
      </c>
      <c r="F52" s="87" t="s">
        <v>9</v>
      </c>
      <c r="G52" s="88" t="s">
        <v>86</v>
      </c>
      <c r="H52" s="87" t="s">
        <v>9</v>
      </c>
      <c r="I52" s="89" t="s">
        <v>9</v>
      </c>
      <c r="J52" s="90" t="s">
        <v>56</v>
      </c>
      <c r="K52" s="91" t="s">
        <v>48</v>
      </c>
      <c r="L52" s="92" t="s">
        <v>51</v>
      </c>
      <c r="M52" s="87" t="s">
        <v>370</v>
      </c>
      <c r="N52" s="22" t="s">
        <v>45</v>
      </c>
      <c r="O52" s="22" t="s">
        <v>317</v>
      </c>
      <c r="P52" s="26">
        <v>1</v>
      </c>
      <c r="Q52" s="22" t="s">
        <v>220</v>
      </c>
      <c r="R52" s="22">
        <v>800</v>
      </c>
      <c r="S52" s="27">
        <f t="shared" si="3"/>
        <v>1350000</v>
      </c>
      <c r="T52" s="28">
        <v>0</v>
      </c>
      <c r="U52" s="28">
        <v>0</v>
      </c>
      <c r="V52" s="28">
        <v>0</v>
      </c>
      <c r="W52" s="28">
        <v>1350000</v>
      </c>
      <c r="X52" s="28">
        <v>0</v>
      </c>
      <c r="Y52" s="28">
        <v>0</v>
      </c>
      <c r="Z52" s="28">
        <v>0</v>
      </c>
    </row>
    <row r="53" spans="3:26" s="21" customFormat="1" ht="80.099999999999994" customHeight="1">
      <c r="C53" s="128">
        <v>23</v>
      </c>
      <c r="D53" s="22" t="s">
        <v>438</v>
      </c>
      <c r="E53" s="22">
        <v>1</v>
      </c>
      <c r="F53" s="87" t="s">
        <v>17</v>
      </c>
      <c r="G53" s="88" t="s">
        <v>84</v>
      </c>
      <c r="H53" s="87" t="s">
        <v>124</v>
      </c>
      <c r="I53" s="89" t="s">
        <v>241</v>
      </c>
      <c r="J53" s="90" t="s">
        <v>43</v>
      </c>
      <c r="K53" s="91" t="s">
        <v>48</v>
      </c>
      <c r="L53" s="92" t="s">
        <v>51</v>
      </c>
      <c r="M53" s="87" t="s">
        <v>240</v>
      </c>
      <c r="N53" s="22" t="s">
        <v>49</v>
      </c>
      <c r="O53" s="22" t="s">
        <v>59</v>
      </c>
      <c r="P53" s="26">
        <v>1</v>
      </c>
      <c r="Q53" s="22" t="s">
        <v>165</v>
      </c>
      <c r="R53" s="22">
        <v>20</v>
      </c>
      <c r="S53" s="27">
        <f t="shared" si="3"/>
        <v>575000</v>
      </c>
      <c r="T53" s="28">
        <v>0</v>
      </c>
      <c r="U53" s="28">
        <v>0</v>
      </c>
      <c r="V53" s="28">
        <v>0</v>
      </c>
      <c r="W53" s="28">
        <v>575000</v>
      </c>
      <c r="X53" s="28">
        <v>0</v>
      </c>
      <c r="Y53" s="28">
        <v>0</v>
      </c>
      <c r="Z53" s="28">
        <v>0</v>
      </c>
    </row>
    <row r="54" spans="3:26" s="21" customFormat="1" ht="80.099999999999994" customHeight="1">
      <c r="C54" s="128">
        <v>24</v>
      </c>
      <c r="D54" s="22" t="s">
        <v>439</v>
      </c>
      <c r="E54" s="22">
        <v>1</v>
      </c>
      <c r="F54" s="87" t="s">
        <v>17</v>
      </c>
      <c r="G54" s="88" t="s">
        <v>88</v>
      </c>
      <c r="H54" s="87" t="s">
        <v>127</v>
      </c>
      <c r="I54" s="89" t="s">
        <v>236</v>
      </c>
      <c r="J54" s="90" t="s">
        <v>43</v>
      </c>
      <c r="K54" s="91" t="s">
        <v>48</v>
      </c>
      <c r="L54" s="92" t="s">
        <v>51</v>
      </c>
      <c r="M54" s="87" t="s">
        <v>237</v>
      </c>
      <c r="N54" s="22" t="s">
        <v>45</v>
      </c>
      <c r="O54" s="22" t="s">
        <v>317</v>
      </c>
      <c r="P54" s="26">
        <v>1</v>
      </c>
      <c r="Q54" s="22" t="s">
        <v>158</v>
      </c>
      <c r="R54" s="22">
        <v>580</v>
      </c>
      <c r="S54" s="27">
        <f t="shared" si="3"/>
        <v>1350000</v>
      </c>
      <c r="T54" s="28">
        <v>0</v>
      </c>
      <c r="U54" s="28">
        <v>0</v>
      </c>
      <c r="V54" s="28">
        <v>0</v>
      </c>
      <c r="W54" s="28">
        <v>1350000</v>
      </c>
      <c r="X54" s="28">
        <v>0</v>
      </c>
      <c r="Y54" s="28">
        <v>0</v>
      </c>
      <c r="Z54" s="28">
        <v>0</v>
      </c>
    </row>
    <row r="55" spans="3:26" s="21" customFormat="1" ht="80.099999999999994" customHeight="1">
      <c r="C55" s="128">
        <v>25</v>
      </c>
      <c r="D55" s="22" t="s">
        <v>440</v>
      </c>
      <c r="E55" s="22">
        <v>1</v>
      </c>
      <c r="F55" s="87" t="s">
        <v>20</v>
      </c>
      <c r="G55" s="88" t="s">
        <v>91</v>
      </c>
      <c r="H55" s="87" t="s">
        <v>20</v>
      </c>
      <c r="I55" s="89" t="s">
        <v>362</v>
      </c>
      <c r="J55" s="90" t="s">
        <v>43</v>
      </c>
      <c r="K55" s="91" t="s">
        <v>48</v>
      </c>
      <c r="L55" s="92" t="s">
        <v>51</v>
      </c>
      <c r="M55" s="87" t="s">
        <v>363</v>
      </c>
      <c r="N55" s="22" t="s">
        <v>49</v>
      </c>
      <c r="O55" s="22" t="s">
        <v>59</v>
      </c>
      <c r="P55" s="26">
        <v>1</v>
      </c>
      <c r="Q55" s="22" t="s">
        <v>158</v>
      </c>
      <c r="R55" s="22">
        <v>60</v>
      </c>
      <c r="S55" s="27">
        <f t="shared" si="3"/>
        <v>370000</v>
      </c>
      <c r="T55" s="28">
        <v>0</v>
      </c>
      <c r="U55" s="28">
        <v>0</v>
      </c>
      <c r="V55" s="28">
        <v>0</v>
      </c>
      <c r="W55" s="28">
        <v>370000</v>
      </c>
      <c r="X55" s="28">
        <v>0</v>
      </c>
      <c r="Y55" s="28">
        <v>0</v>
      </c>
      <c r="Z55" s="28">
        <v>0</v>
      </c>
    </row>
    <row r="56" spans="3:26" s="21" customFormat="1" ht="80.099999999999994" customHeight="1">
      <c r="C56" s="128">
        <v>26</v>
      </c>
      <c r="D56" s="22" t="s">
        <v>441</v>
      </c>
      <c r="E56" s="22">
        <v>1</v>
      </c>
      <c r="F56" s="87" t="s">
        <v>20</v>
      </c>
      <c r="G56" s="88" t="s">
        <v>91</v>
      </c>
      <c r="H56" s="87" t="s">
        <v>20</v>
      </c>
      <c r="I56" s="89" t="s">
        <v>221</v>
      </c>
      <c r="J56" s="90" t="s">
        <v>56</v>
      </c>
      <c r="K56" s="91" t="s">
        <v>48</v>
      </c>
      <c r="L56" s="92" t="s">
        <v>51</v>
      </c>
      <c r="M56" s="87" t="s">
        <v>331</v>
      </c>
      <c r="N56" s="22" t="s">
        <v>49</v>
      </c>
      <c r="O56" s="22" t="s">
        <v>59</v>
      </c>
      <c r="P56" s="26">
        <v>50</v>
      </c>
      <c r="Q56" s="22" t="s">
        <v>159</v>
      </c>
      <c r="R56" s="22">
        <v>100</v>
      </c>
      <c r="S56" s="27">
        <f t="shared" si="3"/>
        <v>190000</v>
      </c>
      <c r="T56" s="28">
        <v>0</v>
      </c>
      <c r="U56" s="28">
        <v>0</v>
      </c>
      <c r="V56" s="28">
        <v>0</v>
      </c>
      <c r="W56" s="28">
        <v>190000</v>
      </c>
      <c r="X56" s="28">
        <v>0</v>
      </c>
      <c r="Y56" s="28">
        <v>0</v>
      </c>
      <c r="Z56" s="28">
        <v>0</v>
      </c>
    </row>
    <row r="57" spans="3:26" s="17" customFormat="1" ht="33.75" customHeight="1">
      <c r="C57" s="85"/>
      <c r="D57" s="19"/>
      <c r="E57" s="19"/>
      <c r="F57" s="19"/>
      <c r="G57" s="100"/>
      <c r="H57" s="13"/>
      <c r="I57" s="14"/>
      <c r="J57" s="15"/>
      <c r="K57" s="100"/>
      <c r="L57" s="101"/>
      <c r="M57" s="19"/>
      <c r="N57" s="19"/>
      <c r="O57" s="19"/>
      <c r="P57" s="102"/>
      <c r="Q57" s="19"/>
      <c r="R57" s="142" t="s">
        <v>376</v>
      </c>
      <c r="S57" s="136">
        <f>SUM(S31:S56)</f>
        <v>22598000</v>
      </c>
      <c r="T57" s="136">
        <f t="shared" ref="T57:Z57" si="4">SUM(T31:T56)</f>
        <v>0</v>
      </c>
      <c r="U57" s="136">
        <f t="shared" si="4"/>
        <v>0</v>
      </c>
      <c r="V57" s="136">
        <f t="shared" si="4"/>
        <v>0</v>
      </c>
      <c r="W57" s="136">
        <f t="shared" si="4"/>
        <v>22598000</v>
      </c>
      <c r="X57" s="136">
        <f t="shared" si="4"/>
        <v>0</v>
      </c>
      <c r="Y57" s="136">
        <f t="shared" si="4"/>
        <v>0</v>
      </c>
      <c r="Z57" s="136">
        <f t="shared" si="4"/>
        <v>0</v>
      </c>
    </row>
    <row r="58" spans="3:26" s="99" customFormat="1" ht="28.5" customHeight="1">
      <c r="C58" s="137" t="s">
        <v>377</v>
      </c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9"/>
      <c r="Q58" s="138"/>
      <c r="R58" s="138"/>
      <c r="S58" s="140"/>
      <c r="T58" s="140"/>
      <c r="U58" s="140"/>
      <c r="V58" s="140"/>
      <c r="W58" s="140"/>
      <c r="X58" s="140"/>
      <c r="Y58" s="140"/>
      <c r="Z58" s="140"/>
    </row>
    <row r="59" spans="3:26" s="21" customFormat="1" ht="80.099999999999994" customHeight="1">
      <c r="C59" s="128">
        <v>1</v>
      </c>
      <c r="D59" s="22" t="s">
        <v>442</v>
      </c>
      <c r="E59" s="22">
        <v>1</v>
      </c>
      <c r="F59" s="87" t="s">
        <v>0</v>
      </c>
      <c r="G59" s="88" t="s">
        <v>68</v>
      </c>
      <c r="H59" s="87" t="s">
        <v>111</v>
      </c>
      <c r="I59" s="89" t="s">
        <v>224</v>
      </c>
      <c r="J59" s="90" t="s">
        <v>56</v>
      </c>
      <c r="K59" s="91" t="s">
        <v>48</v>
      </c>
      <c r="L59" s="92" t="s">
        <v>149</v>
      </c>
      <c r="M59" s="87" t="s">
        <v>225</v>
      </c>
      <c r="N59" s="22" t="s">
        <v>49</v>
      </c>
      <c r="O59" s="22" t="s">
        <v>59</v>
      </c>
      <c r="P59" s="26">
        <v>250</v>
      </c>
      <c r="Q59" s="22" t="s">
        <v>159</v>
      </c>
      <c r="R59" s="22">
        <v>800</v>
      </c>
      <c r="S59" s="27">
        <f>SUM(T59:Z59)</f>
        <v>240000</v>
      </c>
      <c r="T59" s="28">
        <v>0</v>
      </c>
      <c r="U59" s="28">
        <v>0</v>
      </c>
      <c r="V59" s="28">
        <v>0</v>
      </c>
      <c r="W59" s="28">
        <v>240000</v>
      </c>
      <c r="X59" s="28">
        <v>0</v>
      </c>
      <c r="Y59" s="28">
        <v>0</v>
      </c>
      <c r="Z59" s="28">
        <v>0</v>
      </c>
    </row>
    <row r="60" spans="3:26" s="17" customFormat="1" ht="33.75" customHeight="1">
      <c r="C60" s="85"/>
      <c r="D60" s="19"/>
      <c r="E60" s="19"/>
      <c r="F60" s="19"/>
      <c r="G60" s="100"/>
      <c r="H60" s="13"/>
      <c r="I60" s="14"/>
      <c r="J60" s="15"/>
      <c r="K60" s="100"/>
      <c r="L60" s="101"/>
      <c r="M60" s="19"/>
      <c r="N60" s="19"/>
      <c r="O60" s="19"/>
      <c r="P60" s="102"/>
      <c r="Q60" s="19"/>
      <c r="R60" s="142" t="s">
        <v>376</v>
      </c>
      <c r="S60" s="136">
        <f>SUM(S59)</f>
        <v>240000</v>
      </c>
      <c r="T60" s="136">
        <f t="shared" ref="T60:Z60" si="5">SUM(T59)</f>
        <v>0</v>
      </c>
      <c r="U60" s="136">
        <f t="shared" si="5"/>
        <v>0</v>
      </c>
      <c r="V60" s="136">
        <f t="shared" si="5"/>
        <v>0</v>
      </c>
      <c r="W60" s="136">
        <f t="shared" si="5"/>
        <v>240000</v>
      </c>
      <c r="X60" s="136">
        <f t="shared" si="5"/>
        <v>0</v>
      </c>
      <c r="Y60" s="136">
        <f t="shared" si="5"/>
        <v>0</v>
      </c>
      <c r="Z60" s="136">
        <f t="shared" si="5"/>
        <v>0</v>
      </c>
    </row>
    <row r="61" spans="3:26" s="99" customFormat="1" ht="28.5" customHeight="1">
      <c r="C61" s="137" t="s">
        <v>378</v>
      </c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9"/>
      <c r="Q61" s="138"/>
      <c r="R61" s="138"/>
      <c r="S61" s="140"/>
      <c r="T61" s="140"/>
      <c r="U61" s="140"/>
      <c r="V61" s="140"/>
      <c r="W61" s="140"/>
      <c r="X61" s="140"/>
      <c r="Y61" s="140"/>
      <c r="Z61" s="140"/>
    </row>
    <row r="62" spans="3:26" s="21" customFormat="1" ht="80.099999999999994" customHeight="1">
      <c r="C62" s="128">
        <v>1</v>
      </c>
      <c r="D62" s="22" t="s">
        <v>443</v>
      </c>
      <c r="E62" s="22">
        <v>2</v>
      </c>
      <c r="F62" s="87" t="s">
        <v>17</v>
      </c>
      <c r="G62" s="88" t="s">
        <v>84</v>
      </c>
      <c r="H62" s="87" t="s">
        <v>124</v>
      </c>
      <c r="I62" s="89" t="s">
        <v>529</v>
      </c>
      <c r="J62" s="90" t="s">
        <v>43</v>
      </c>
      <c r="K62" s="91" t="s">
        <v>48</v>
      </c>
      <c r="L62" s="92" t="s">
        <v>54</v>
      </c>
      <c r="M62" s="87" t="s">
        <v>270</v>
      </c>
      <c r="N62" s="22" t="s">
        <v>49</v>
      </c>
      <c r="O62" s="22" t="s">
        <v>59</v>
      </c>
      <c r="P62" s="26">
        <v>1</v>
      </c>
      <c r="Q62" s="22" t="s">
        <v>52</v>
      </c>
      <c r="R62" s="22">
        <v>201</v>
      </c>
      <c r="S62" s="27">
        <f>SUM(T62:Z62)</f>
        <v>190000</v>
      </c>
      <c r="T62" s="28">
        <v>0</v>
      </c>
      <c r="U62" s="28">
        <v>0</v>
      </c>
      <c r="V62" s="28">
        <v>0</v>
      </c>
      <c r="W62" s="28">
        <v>190000</v>
      </c>
      <c r="X62" s="28">
        <v>0</v>
      </c>
      <c r="Y62" s="28">
        <v>0</v>
      </c>
      <c r="Z62" s="28">
        <v>0</v>
      </c>
    </row>
    <row r="63" spans="3:26" s="17" customFormat="1" ht="33.75" customHeight="1">
      <c r="C63" s="85"/>
      <c r="D63" s="19"/>
      <c r="E63" s="19"/>
      <c r="F63" s="19"/>
      <c r="G63" s="100"/>
      <c r="H63" s="13"/>
      <c r="I63" s="14"/>
      <c r="J63" s="15"/>
      <c r="K63" s="100"/>
      <c r="L63" s="101"/>
      <c r="M63" s="19"/>
      <c r="N63" s="19"/>
      <c r="O63" s="19"/>
      <c r="P63" s="102"/>
      <c r="Q63" s="19"/>
      <c r="R63" s="142" t="s">
        <v>379</v>
      </c>
      <c r="S63" s="136">
        <f>SUM(S62)</f>
        <v>190000</v>
      </c>
      <c r="T63" s="136">
        <f t="shared" ref="T63:Z63" si="6">SUM(T62)</f>
        <v>0</v>
      </c>
      <c r="U63" s="136">
        <f t="shared" si="6"/>
        <v>0</v>
      </c>
      <c r="V63" s="136">
        <f t="shared" si="6"/>
        <v>0</v>
      </c>
      <c r="W63" s="136">
        <f t="shared" si="6"/>
        <v>190000</v>
      </c>
      <c r="X63" s="136">
        <f t="shared" si="6"/>
        <v>0</v>
      </c>
      <c r="Y63" s="136">
        <f t="shared" si="6"/>
        <v>0</v>
      </c>
      <c r="Z63" s="136">
        <f t="shared" si="6"/>
        <v>0</v>
      </c>
    </row>
    <row r="64" spans="3:26" s="99" customFormat="1" ht="28.5" customHeight="1">
      <c r="C64" s="137" t="s">
        <v>381</v>
      </c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9"/>
      <c r="Q64" s="138"/>
      <c r="R64" s="138"/>
      <c r="S64" s="140"/>
      <c r="T64" s="140"/>
      <c r="U64" s="140"/>
      <c r="V64" s="140"/>
      <c r="W64" s="140"/>
      <c r="X64" s="140"/>
      <c r="Y64" s="140"/>
      <c r="Z64" s="140"/>
    </row>
    <row r="65" spans="3:26" s="21" customFormat="1" ht="80.099999999999994" customHeight="1">
      <c r="C65" s="128">
        <v>1</v>
      </c>
      <c r="D65" s="22" t="s">
        <v>444</v>
      </c>
      <c r="E65" s="22">
        <v>1</v>
      </c>
      <c r="F65" s="87" t="s">
        <v>23</v>
      </c>
      <c r="G65" s="88" t="s">
        <v>100</v>
      </c>
      <c r="H65" s="87" t="s">
        <v>16</v>
      </c>
      <c r="I65" s="89" t="s">
        <v>191</v>
      </c>
      <c r="J65" s="90" t="s">
        <v>59</v>
      </c>
      <c r="K65" s="91" t="s">
        <v>48</v>
      </c>
      <c r="L65" s="92" t="s">
        <v>44</v>
      </c>
      <c r="M65" s="87" t="s">
        <v>192</v>
      </c>
      <c r="N65" s="22" t="s">
        <v>45</v>
      </c>
      <c r="O65" s="22" t="s">
        <v>317</v>
      </c>
      <c r="P65" s="26">
        <v>1</v>
      </c>
      <c r="Q65" s="22" t="s">
        <v>161</v>
      </c>
      <c r="R65" s="22">
        <v>435</v>
      </c>
      <c r="S65" s="27">
        <f>SUM(T65:Z65)</f>
        <v>1346000</v>
      </c>
      <c r="T65" s="28">
        <v>0</v>
      </c>
      <c r="U65" s="28">
        <v>0</v>
      </c>
      <c r="V65" s="28">
        <v>0</v>
      </c>
      <c r="W65" s="28">
        <v>1346000</v>
      </c>
      <c r="X65" s="28">
        <v>0</v>
      </c>
      <c r="Y65" s="28">
        <v>0</v>
      </c>
      <c r="Z65" s="28">
        <v>0</v>
      </c>
    </row>
    <row r="66" spans="3:26" s="21" customFormat="1" ht="80.099999999999994" customHeight="1">
      <c r="C66" s="128">
        <v>2</v>
      </c>
      <c r="D66" s="22" t="s">
        <v>445</v>
      </c>
      <c r="E66" s="22">
        <v>1</v>
      </c>
      <c r="F66" s="87" t="s">
        <v>12</v>
      </c>
      <c r="G66" s="88" t="s">
        <v>66</v>
      </c>
      <c r="H66" s="87" t="s">
        <v>12</v>
      </c>
      <c r="I66" s="89" t="s">
        <v>275</v>
      </c>
      <c r="J66" s="90" t="s">
        <v>57</v>
      </c>
      <c r="K66" s="91" t="s">
        <v>48</v>
      </c>
      <c r="L66" s="92" t="s">
        <v>44</v>
      </c>
      <c r="M66" s="87" t="s">
        <v>274</v>
      </c>
      <c r="N66" s="22" t="s">
        <v>49</v>
      </c>
      <c r="O66" s="22" t="s">
        <v>59</v>
      </c>
      <c r="P66" s="26">
        <v>396</v>
      </c>
      <c r="Q66" s="22" t="s">
        <v>160</v>
      </c>
      <c r="R66" s="22">
        <v>250</v>
      </c>
      <c r="S66" s="27">
        <f>SUM(T66:Z66)</f>
        <v>115000</v>
      </c>
      <c r="T66" s="28">
        <v>0</v>
      </c>
      <c r="U66" s="28">
        <v>0</v>
      </c>
      <c r="V66" s="28">
        <v>0</v>
      </c>
      <c r="W66" s="28">
        <v>115000</v>
      </c>
      <c r="X66" s="28">
        <v>0</v>
      </c>
      <c r="Y66" s="28">
        <v>0</v>
      </c>
      <c r="Z66" s="28">
        <v>0</v>
      </c>
    </row>
    <row r="67" spans="3:26" s="21" customFormat="1" ht="80.099999999999994" customHeight="1">
      <c r="C67" s="128">
        <v>3</v>
      </c>
      <c r="D67" s="22" t="s">
        <v>446</v>
      </c>
      <c r="E67" s="22">
        <v>1</v>
      </c>
      <c r="F67" s="87" t="s">
        <v>7</v>
      </c>
      <c r="G67" s="88" t="s">
        <v>83</v>
      </c>
      <c r="H67" s="87" t="s">
        <v>123</v>
      </c>
      <c r="I67" s="89" t="s">
        <v>239</v>
      </c>
      <c r="J67" s="90" t="s">
        <v>56</v>
      </c>
      <c r="K67" s="91" t="s">
        <v>48</v>
      </c>
      <c r="L67" s="92" t="s">
        <v>44</v>
      </c>
      <c r="M67" s="87" t="s">
        <v>238</v>
      </c>
      <c r="N67" s="22" t="s">
        <v>45</v>
      </c>
      <c r="O67" s="22" t="s">
        <v>317</v>
      </c>
      <c r="P67" s="26">
        <v>1</v>
      </c>
      <c r="Q67" s="22" t="s">
        <v>158</v>
      </c>
      <c r="R67" s="22">
        <v>350</v>
      </c>
      <c r="S67" s="27">
        <f>SUM(T67:Z67)</f>
        <v>1345000</v>
      </c>
      <c r="T67" s="28">
        <v>0</v>
      </c>
      <c r="U67" s="28">
        <v>0</v>
      </c>
      <c r="V67" s="28">
        <v>0</v>
      </c>
      <c r="W67" s="28">
        <v>1345000</v>
      </c>
      <c r="X67" s="28">
        <v>0</v>
      </c>
      <c r="Y67" s="28">
        <v>0</v>
      </c>
      <c r="Z67" s="28">
        <v>0</v>
      </c>
    </row>
    <row r="68" spans="3:26" s="21" customFormat="1" ht="80.099999999999994" customHeight="1">
      <c r="C68" s="128">
        <v>4</v>
      </c>
      <c r="D68" s="22" t="s">
        <v>447</v>
      </c>
      <c r="E68" s="22">
        <v>1</v>
      </c>
      <c r="F68" s="87" t="s">
        <v>4</v>
      </c>
      <c r="G68" s="88" t="s">
        <v>98</v>
      </c>
      <c r="H68" s="87" t="s">
        <v>136</v>
      </c>
      <c r="I68" s="89" t="s">
        <v>201</v>
      </c>
      <c r="J68" s="90" t="s">
        <v>56</v>
      </c>
      <c r="K68" s="91" t="s">
        <v>48</v>
      </c>
      <c r="L68" s="92" t="s">
        <v>44</v>
      </c>
      <c r="M68" s="87" t="s">
        <v>329</v>
      </c>
      <c r="N68" s="22" t="s">
        <v>45</v>
      </c>
      <c r="O68" s="22" t="s">
        <v>317</v>
      </c>
      <c r="P68" s="26">
        <v>150</v>
      </c>
      <c r="Q68" s="22" t="s">
        <v>160</v>
      </c>
      <c r="R68" s="22">
        <v>20</v>
      </c>
      <c r="S68" s="27">
        <f>SUM(T68:Z68)</f>
        <v>1000000</v>
      </c>
      <c r="T68" s="28">
        <v>0</v>
      </c>
      <c r="U68" s="28">
        <v>0</v>
      </c>
      <c r="V68" s="28">
        <v>0</v>
      </c>
      <c r="W68" s="28">
        <v>1000000</v>
      </c>
      <c r="X68" s="28">
        <v>0</v>
      </c>
      <c r="Y68" s="28">
        <v>0</v>
      </c>
      <c r="Z68" s="28">
        <v>0</v>
      </c>
    </row>
    <row r="69" spans="3:26" s="21" customFormat="1" ht="80.099999999999994" customHeight="1">
      <c r="C69" s="128">
        <v>5</v>
      </c>
      <c r="D69" s="22" t="s">
        <v>448</v>
      </c>
      <c r="E69" s="22">
        <v>1</v>
      </c>
      <c r="F69" s="87" t="s">
        <v>4</v>
      </c>
      <c r="G69" s="88" t="s">
        <v>107</v>
      </c>
      <c r="H69" s="87" t="s">
        <v>143</v>
      </c>
      <c r="I69" s="89" t="s">
        <v>295</v>
      </c>
      <c r="J69" s="90" t="s">
        <v>56</v>
      </c>
      <c r="K69" s="91" t="s">
        <v>48</v>
      </c>
      <c r="L69" s="92" t="s">
        <v>44</v>
      </c>
      <c r="M69" s="87" t="s">
        <v>330</v>
      </c>
      <c r="N69" s="22" t="s">
        <v>45</v>
      </c>
      <c r="O69" s="22" t="s">
        <v>317</v>
      </c>
      <c r="P69" s="26">
        <v>150</v>
      </c>
      <c r="Q69" s="22" t="s">
        <v>160</v>
      </c>
      <c r="R69" s="22">
        <v>20</v>
      </c>
      <c r="S69" s="27">
        <f>SUM(T69:Z69)</f>
        <v>2000000</v>
      </c>
      <c r="T69" s="28">
        <v>0</v>
      </c>
      <c r="U69" s="28">
        <v>0</v>
      </c>
      <c r="V69" s="28">
        <v>0</v>
      </c>
      <c r="W69" s="28">
        <v>2000000</v>
      </c>
      <c r="X69" s="28">
        <v>0</v>
      </c>
      <c r="Y69" s="28">
        <v>0</v>
      </c>
      <c r="Z69" s="28">
        <v>0</v>
      </c>
    </row>
    <row r="70" spans="3:26" s="17" customFormat="1" ht="33.75" customHeight="1">
      <c r="C70" s="85"/>
      <c r="D70" s="19"/>
      <c r="E70" s="19"/>
      <c r="F70" s="19"/>
      <c r="G70" s="100"/>
      <c r="H70" s="13"/>
      <c r="I70" s="14"/>
      <c r="J70" s="15"/>
      <c r="K70" s="100"/>
      <c r="L70" s="101"/>
      <c r="M70" s="19"/>
      <c r="N70" s="19"/>
      <c r="O70" s="19"/>
      <c r="P70" s="102"/>
      <c r="Q70" s="19"/>
      <c r="R70" s="142" t="s">
        <v>380</v>
      </c>
      <c r="S70" s="136">
        <f>SUM(S65:S69)</f>
        <v>5806000</v>
      </c>
      <c r="T70" s="136">
        <f t="shared" ref="T70:Z70" si="7">SUM(T65:T69)</f>
        <v>0</v>
      </c>
      <c r="U70" s="136">
        <f t="shared" si="7"/>
        <v>0</v>
      </c>
      <c r="V70" s="136">
        <f t="shared" si="7"/>
        <v>0</v>
      </c>
      <c r="W70" s="136">
        <f>SUM(W65:W69)</f>
        <v>5806000</v>
      </c>
      <c r="X70" s="136">
        <f t="shared" si="7"/>
        <v>0</v>
      </c>
      <c r="Y70" s="136">
        <f t="shared" si="7"/>
        <v>0</v>
      </c>
      <c r="Z70" s="136">
        <f t="shared" si="7"/>
        <v>0</v>
      </c>
    </row>
    <row r="71" spans="3:26" s="99" customFormat="1" ht="28.5" customHeight="1">
      <c r="C71" s="137" t="s">
        <v>390</v>
      </c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9"/>
      <c r="Q71" s="138"/>
      <c r="R71" s="138"/>
      <c r="S71" s="140"/>
      <c r="T71" s="140"/>
      <c r="U71" s="140"/>
      <c r="V71" s="140"/>
      <c r="W71" s="140"/>
      <c r="X71" s="140"/>
      <c r="Y71" s="140"/>
      <c r="Z71" s="140"/>
    </row>
    <row r="72" spans="3:26" s="21" customFormat="1" ht="80.099999999999994" customHeight="1">
      <c r="C72" s="128">
        <v>1</v>
      </c>
      <c r="D72" s="22" t="s">
        <v>449</v>
      </c>
      <c r="E72" s="22">
        <v>1</v>
      </c>
      <c r="F72" s="87" t="s">
        <v>23</v>
      </c>
      <c r="G72" s="88" t="s">
        <v>96</v>
      </c>
      <c r="H72" s="87" t="s">
        <v>134</v>
      </c>
      <c r="I72" s="89" t="s">
        <v>229</v>
      </c>
      <c r="J72" s="90" t="s">
        <v>56</v>
      </c>
      <c r="K72" s="91" t="s">
        <v>48</v>
      </c>
      <c r="L72" s="92" t="s">
        <v>53</v>
      </c>
      <c r="M72" s="87" t="s">
        <v>173</v>
      </c>
      <c r="N72" s="22" t="s">
        <v>45</v>
      </c>
      <c r="O72" s="22" t="s">
        <v>317</v>
      </c>
      <c r="P72" s="26">
        <v>200</v>
      </c>
      <c r="Q72" s="22" t="s">
        <v>159</v>
      </c>
      <c r="R72" s="22">
        <v>60</v>
      </c>
      <c r="S72" s="27">
        <f t="shared" ref="S72:S86" si="8">SUM(T72:Z72)</f>
        <v>384000</v>
      </c>
      <c r="T72" s="28">
        <v>0</v>
      </c>
      <c r="U72" s="28">
        <v>0</v>
      </c>
      <c r="V72" s="28">
        <v>0</v>
      </c>
      <c r="W72" s="28">
        <v>384000</v>
      </c>
      <c r="X72" s="28">
        <v>0</v>
      </c>
      <c r="Y72" s="28">
        <v>0</v>
      </c>
      <c r="Z72" s="28">
        <v>0</v>
      </c>
    </row>
    <row r="73" spans="3:26" s="21" customFormat="1" ht="80.099999999999994" customHeight="1">
      <c r="C73" s="128">
        <v>2</v>
      </c>
      <c r="D73" s="22" t="s">
        <v>450</v>
      </c>
      <c r="E73" s="22">
        <v>1</v>
      </c>
      <c r="F73" s="87" t="s">
        <v>3</v>
      </c>
      <c r="G73" s="88" t="s">
        <v>79</v>
      </c>
      <c r="H73" s="87" t="s">
        <v>121</v>
      </c>
      <c r="I73" s="89" t="s">
        <v>228</v>
      </c>
      <c r="J73" s="90" t="s">
        <v>43</v>
      </c>
      <c r="K73" s="91" t="s">
        <v>48</v>
      </c>
      <c r="L73" s="92" t="s">
        <v>53</v>
      </c>
      <c r="M73" s="87" t="s">
        <v>173</v>
      </c>
      <c r="N73" s="22" t="s">
        <v>45</v>
      </c>
      <c r="O73" s="22" t="s">
        <v>317</v>
      </c>
      <c r="P73" s="26">
        <v>430</v>
      </c>
      <c r="Q73" s="22" t="s">
        <v>159</v>
      </c>
      <c r="R73" s="22">
        <v>80</v>
      </c>
      <c r="S73" s="27">
        <f t="shared" si="8"/>
        <v>250000</v>
      </c>
      <c r="T73" s="28">
        <v>0</v>
      </c>
      <c r="U73" s="28">
        <v>0</v>
      </c>
      <c r="V73" s="28">
        <v>0</v>
      </c>
      <c r="W73" s="28">
        <v>250000</v>
      </c>
      <c r="X73" s="28">
        <v>0</v>
      </c>
      <c r="Y73" s="28">
        <v>0</v>
      </c>
      <c r="Z73" s="28">
        <v>0</v>
      </c>
    </row>
    <row r="74" spans="3:26" s="21" customFormat="1" ht="80.099999999999994" customHeight="1">
      <c r="C74" s="128">
        <v>3</v>
      </c>
      <c r="D74" s="22" t="s">
        <v>451</v>
      </c>
      <c r="E74" s="22">
        <v>1</v>
      </c>
      <c r="F74" s="87" t="s">
        <v>10</v>
      </c>
      <c r="G74" s="88" t="s">
        <v>73</v>
      </c>
      <c r="H74" s="87" t="s">
        <v>115</v>
      </c>
      <c r="I74" s="89" t="s">
        <v>227</v>
      </c>
      <c r="J74" s="90" t="s">
        <v>56</v>
      </c>
      <c r="K74" s="91" t="s">
        <v>48</v>
      </c>
      <c r="L74" s="92" t="s">
        <v>53</v>
      </c>
      <c r="M74" s="87" t="s">
        <v>173</v>
      </c>
      <c r="N74" s="22" t="s">
        <v>45</v>
      </c>
      <c r="O74" s="22" t="s">
        <v>317</v>
      </c>
      <c r="P74" s="26">
        <v>1.2</v>
      </c>
      <c r="Q74" s="22" t="s">
        <v>525</v>
      </c>
      <c r="R74" s="22">
        <v>300</v>
      </c>
      <c r="S74" s="27">
        <f t="shared" si="8"/>
        <v>1440000</v>
      </c>
      <c r="T74" s="28">
        <v>0</v>
      </c>
      <c r="U74" s="28">
        <v>0</v>
      </c>
      <c r="V74" s="28">
        <v>0</v>
      </c>
      <c r="W74" s="28">
        <v>1440000</v>
      </c>
      <c r="X74" s="28">
        <v>0</v>
      </c>
      <c r="Y74" s="28">
        <v>0</v>
      </c>
      <c r="Z74" s="28">
        <v>0</v>
      </c>
    </row>
    <row r="75" spans="3:26" s="21" customFormat="1" ht="80.099999999999994" customHeight="1">
      <c r="C75" s="128">
        <v>4</v>
      </c>
      <c r="D75" s="22" t="s">
        <v>452</v>
      </c>
      <c r="E75" s="22">
        <v>1</v>
      </c>
      <c r="F75" s="87" t="s">
        <v>22</v>
      </c>
      <c r="G75" s="88" t="s">
        <v>74</v>
      </c>
      <c r="H75" s="87" t="s">
        <v>116</v>
      </c>
      <c r="I75" s="89" t="s">
        <v>288</v>
      </c>
      <c r="J75" s="90" t="s">
        <v>43</v>
      </c>
      <c r="K75" s="91" t="s">
        <v>48</v>
      </c>
      <c r="L75" s="92" t="s">
        <v>53</v>
      </c>
      <c r="M75" s="87" t="s">
        <v>62</v>
      </c>
      <c r="N75" s="22" t="s">
        <v>45</v>
      </c>
      <c r="O75" s="22" t="s">
        <v>317</v>
      </c>
      <c r="P75" s="26">
        <v>1</v>
      </c>
      <c r="Q75" s="22" t="s">
        <v>52</v>
      </c>
      <c r="R75" s="22">
        <v>200</v>
      </c>
      <c r="S75" s="27">
        <f t="shared" si="8"/>
        <v>1000000</v>
      </c>
      <c r="T75" s="28">
        <v>0</v>
      </c>
      <c r="U75" s="28">
        <v>0</v>
      </c>
      <c r="V75" s="28">
        <v>0</v>
      </c>
      <c r="W75" s="28">
        <v>1000000</v>
      </c>
      <c r="X75" s="28">
        <v>0</v>
      </c>
      <c r="Y75" s="28">
        <v>0</v>
      </c>
      <c r="Z75" s="28">
        <v>0</v>
      </c>
    </row>
    <row r="76" spans="3:26" s="21" customFormat="1" ht="80.099999999999994" customHeight="1">
      <c r="C76" s="128">
        <v>5</v>
      </c>
      <c r="D76" s="22" t="s">
        <v>453</v>
      </c>
      <c r="E76" s="22">
        <v>1</v>
      </c>
      <c r="F76" s="87" t="s">
        <v>2</v>
      </c>
      <c r="G76" s="88" t="s">
        <v>66</v>
      </c>
      <c r="H76" s="87" t="s">
        <v>12</v>
      </c>
      <c r="I76" s="89" t="s">
        <v>186</v>
      </c>
      <c r="J76" s="90" t="s">
        <v>57</v>
      </c>
      <c r="K76" s="91" t="s">
        <v>48</v>
      </c>
      <c r="L76" s="92" t="s">
        <v>53</v>
      </c>
      <c r="M76" s="87" t="s">
        <v>177</v>
      </c>
      <c r="N76" s="22" t="s">
        <v>45</v>
      </c>
      <c r="O76" s="22" t="s">
        <v>317</v>
      </c>
      <c r="P76" s="26">
        <v>200</v>
      </c>
      <c r="Q76" s="22" t="s">
        <v>159</v>
      </c>
      <c r="R76" s="22">
        <v>150</v>
      </c>
      <c r="S76" s="27">
        <f t="shared" si="8"/>
        <v>740000</v>
      </c>
      <c r="T76" s="28">
        <v>0</v>
      </c>
      <c r="U76" s="28">
        <v>0</v>
      </c>
      <c r="V76" s="28">
        <v>0</v>
      </c>
      <c r="W76" s="28">
        <v>740000</v>
      </c>
      <c r="X76" s="28">
        <v>0</v>
      </c>
      <c r="Y76" s="28">
        <v>0</v>
      </c>
      <c r="Z76" s="28">
        <v>0</v>
      </c>
    </row>
    <row r="77" spans="3:26" s="21" customFormat="1" ht="80.099999999999994" customHeight="1">
      <c r="C77" s="128">
        <v>6</v>
      </c>
      <c r="D77" s="22" t="s">
        <v>454</v>
      </c>
      <c r="E77" s="22">
        <v>1</v>
      </c>
      <c r="F77" s="87" t="s">
        <v>2</v>
      </c>
      <c r="G77" s="88" t="s">
        <v>66</v>
      </c>
      <c r="H77" s="87" t="s">
        <v>12</v>
      </c>
      <c r="I77" s="89" t="s">
        <v>314</v>
      </c>
      <c r="J77" s="90" t="s">
        <v>57</v>
      </c>
      <c r="K77" s="91" t="s">
        <v>48</v>
      </c>
      <c r="L77" s="92" t="s">
        <v>53</v>
      </c>
      <c r="M77" s="87" t="s">
        <v>177</v>
      </c>
      <c r="N77" s="22" t="s">
        <v>45</v>
      </c>
      <c r="O77" s="22" t="s">
        <v>317</v>
      </c>
      <c r="P77" s="26">
        <v>200</v>
      </c>
      <c r="Q77" s="22" t="s">
        <v>159</v>
      </c>
      <c r="R77" s="22">
        <v>150</v>
      </c>
      <c r="S77" s="27">
        <f t="shared" si="8"/>
        <v>460000</v>
      </c>
      <c r="T77" s="28">
        <v>0</v>
      </c>
      <c r="U77" s="28">
        <v>0</v>
      </c>
      <c r="V77" s="28">
        <v>0</v>
      </c>
      <c r="W77" s="28">
        <v>460000</v>
      </c>
      <c r="X77" s="28">
        <v>0</v>
      </c>
      <c r="Y77" s="28">
        <v>0</v>
      </c>
      <c r="Z77" s="28">
        <v>0</v>
      </c>
    </row>
    <row r="78" spans="3:26" s="21" customFormat="1" ht="80.099999999999994" customHeight="1">
      <c r="C78" s="128">
        <v>7</v>
      </c>
      <c r="D78" s="22" t="s">
        <v>455</v>
      </c>
      <c r="E78" s="22">
        <v>1</v>
      </c>
      <c r="F78" s="87" t="s">
        <v>2</v>
      </c>
      <c r="G78" s="88" t="s">
        <v>66</v>
      </c>
      <c r="H78" s="87" t="s">
        <v>12</v>
      </c>
      <c r="I78" s="89" t="s">
        <v>213</v>
      </c>
      <c r="J78" s="90" t="s">
        <v>57</v>
      </c>
      <c r="K78" s="91" t="s">
        <v>48</v>
      </c>
      <c r="L78" s="92" t="s">
        <v>53</v>
      </c>
      <c r="M78" s="87" t="s">
        <v>177</v>
      </c>
      <c r="N78" s="22" t="s">
        <v>45</v>
      </c>
      <c r="O78" s="22" t="s">
        <v>317</v>
      </c>
      <c r="P78" s="26">
        <v>60</v>
      </c>
      <c r="Q78" s="22" t="s">
        <v>159</v>
      </c>
      <c r="R78" s="22">
        <v>20</v>
      </c>
      <c r="S78" s="27">
        <f t="shared" si="8"/>
        <v>145000</v>
      </c>
      <c r="T78" s="28">
        <v>0</v>
      </c>
      <c r="U78" s="28">
        <v>0</v>
      </c>
      <c r="V78" s="28">
        <v>0</v>
      </c>
      <c r="W78" s="28">
        <v>145000</v>
      </c>
      <c r="X78" s="28">
        <v>0</v>
      </c>
      <c r="Y78" s="28">
        <v>0</v>
      </c>
      <c r="Z78" s="28">
        <v>0</v>
      </c>
    </row>
    <row r="79" spans="3:26" s="21" customFormat="1" ht="80.099999999999994" customHeight="1">
      <c r="C79" s="128">
        <v>8</v>
      </c>
      <c r="D79" s="22" t="s">
        <v>456</v>
      </c>
      <c r="E79" s="22">
        <v>1</v>
      </c>
      <c r="F79" s="87" t="s">
        <v>65</v>
      </c>
      <c r="G79" s="88" t="s">
        <v>75</v>
      </c>
      <c r="H79" s="87" t="s">
        <v>117</v>
      </c>
      <c r="I79" s="89" t="s">
        <v>313</v>
      </c>
      <c r="J79" s="90" t="s">
        <v>43</v>
      </c>
      <c r="K79" s="91" t="s">
        <v>48</v>
      </c>
      <c r="L79" s="92" t="s">
        <v>53</v>
      </c>
      <c r="M79" s="87" t="s">
        <v>177</v>
      </c>
      <c r="N79" s="22" t="s">
        <v>45</v>
      </c>
      <c r="O79" s="22" t="s">
        <v>317</v>
      </c>
      <c r="P79" s="26">
        <v>1</v>
      </c>
      <c r="Q79" s="22" t="s">
        <v>52</v>
      </c>
      <c r="R79" s="22">
        <v>20</v>
      </c>
      <c r="S79" s="27">
        <f t="shared" si="8"/>
        <v>850000</v>
      </c>
      <c r="T79" s="28">
        <v>0</v>
      </c>
      <c r="U79" s="28">
        <v>0</v>
      </c>
      <c r="V79" s="28">
        <v>0</v>
      </c>
      <c r="W79" s="28">
        <v>850000</v>
      </c>
      <c r="X79" s="28">
        <v>0</v>
      </c>
      <c r="Y79" s="28">
        <v>0</v>
      </c>
      <c r="Z79" s="28">
        <v>0</v>
      </c>
    </row>
    <row r="80" spans="3:26" s="21" customFormat="1" ht="80.099999999999994" customHeight="1">
      <c r="C80" s="128">
        <v>9</v>
      </c>
      <c r="D80" s="22" t="s">
        <v>457</v>
      </c>
      <c r="E80" s="22">
        <v>1</v>
      </c>
      <c r="F80" s="87" t="s">
        <v>12</v>
      </c>
      <c r="G80" s="88" t="s">
        <v>66</v>
      </c>
      <c r="H80" s="87" t="s">
        <v>12</v>
      </c>
      <c r="I80" s="89" t="s">
        <v>217</v>
      </c>
      <c r="J80" s="90" t="s">
        <v>57</v>
      </c>
      <c r="K80" s="91" t="s">
        <v>48</v>
      </c>
      <c r="L80" s="92" t="s">
        <v>53</v>
      </c>
      <c r="M80" s="87" t="s">
        <v>301</v>
      </c>
      <c r="N80" s="22" t="s">
        <v>45</v>
      </c>
      <c r="O80" s="22" t="s">
        <v>352</v>
      </c>
      <c r="P80" s="26">
        <v>1</v>
      </c>
      <c r="Q80" s="22" t="s">
        <v>183</v>
      </c>
      <c r="R80" s="22">
        <v>500</v>
      </c>
      <c r="S80" s="27">
        <f t="shared" si="8"/>
        <v>7000000</v>
      </c>
      <c r="T80" s="28">
        <v>0</v>
      </c>
      <c r="U80" s="28">
        <v>0</v>
      </c>
      <c r="V80" s="28">
        <v>0</v>
      </c>
      <c r="W80" s="28">
        <v>7000000</v>
      </c>
      <c r="X80" s="28">
        <v>0</v>
      </c>
      <c r="Y80" s="28">
        <v>0</v>
      </c>
      <c r="Z80" s="28">
        <v>0</v>
      </c>
    </row>
    <row r="81" spans="2:85" s="21" customFormat="1" ht="80.099999999999994" customHeight="1">
      <c r="C81" s="128">
        <v>10</v>
      </c>
      <c r="D81" s="22" t="s">
        <v>458</v>
      </c>
      <c r="E81" s="22">
        <v>1</v>
      </c>
      <c r="F81" s="87" t="s">
        <v>12</v>
      </c>
      <c r="G81" s="88" t="s">
        <v>66</v>
      </c>
      <c r="H81" s="87" t="s">
        <v>12</v>
      </c>
      <c r="I81" s="89" t="s">
        <v>217</v>
      </c>
      <c r="J81" s="90" t="s">
        <v>57</v>
      </c>
      <c r="K81" s="91" t="s">
        <v>48</v>
      </c>
      <c r="L81" s="92" t="s">
        <v>53</v>
      </c>
      <c r="M81" s="87" t="s">
        <v>356</v>
      </c>
      <c r="N81" s="22" t="s">
        <v>45</v>
      </c>
      <c r="O81" s="22" t="s">
        <v>317</v>
      </c>
      <c r="P81" s="26">
        <v>1</v>
      </c>
      <c r="Q81" s="22" t="s">
        <v>183</v>
      </c>
      <c r="R81" s="22">
        <v>500</v>
      </c>
      <c r="S81" s="27">
        <f t="shared" si="8"/>
        <v>2000000</v>
      </c>
      <c r="T81" s="28">
        <v>0</v>
      </c>
      <c r="U81" s="28">
        <v>0</v>
      </c>
      <c r="V81" s="28">
        <v>0</v>
      </c>
      <c r="W81" s="28">
        <v>2000000</v>
      </c>
      <c r="X81" s="28">
        <v>0</v>
      </c>
      <c r="Y81" s="28">
        <v>0</v>
      </c>
      <c r="Z81" s="28">
        <v>0</v>
      </c>
    </row>
    <row r="82" spans="2:85" s="21" customFormat="1" ht="80.099999999999994" customHeight="1">
      <c r="C82" s="128">
        <v>11</v>
      </c>
      <c r="D82" s="22" t="s">
        <v>459</v>
      </c>
      <c r="E82" s="22">
        <v>1</v>
      </c>
      <c r="F82" s="87" t="s">
        <v>1</v>
      </c>
      <c r="G82" s="88" t="s">
        <v>103</v>
      </c>
      <c r="H82" s="87" t="s">
        <v>140</v>
      </c>
      <c r="I82" s="89" t="s">
        <v>318</v>
      </c>
      <c r="J82" s="90" t="s">
        <v>43</v>
      </c>
      <c r="K82" s="91" t="s">
        <v>48</v>
      </c>
      <c r="L82" s="92" t="s">
        <v>53</v>
      </c>
      <c r="M82" s="87" t="s">
        <v>62</v>
      </c>
      <c r="N82" s="22" t="s">
        <v>45</v>
      </c>
      <c r="O82" s="22" t="s">
        <v>317</v>
      </c>
      <c r="P82" s="26">
        <v>300</v>
      </c>
      <c r="Q82" s="22" t="s">
        <v>159</v>
      </c>
      <c r="R82" s="22"/>
      <c r="S82" s="27">
        <f t="shared" si="8"/>
        <v>450000</v>
      </c>
      <c r="T82" s="28">
        <v>0</v>
      </c>
      <c r="U82" s="28">
        <v>0</v>
      </c>
      <c r="V82" s="28">
        <v>0</v>
      </c>
      <c r="W82" s="28">
        <v>450000</v>
      </c>
      <c r="X82" s="28">
        <v>0</v>
      </c>
      <c r="Y82" s="28">
        <v>0</v>
      </c>
      <c r="Z82" s="28">
        <v>0</v>
      </c>
    </row>
    <row r="83" spans="2:85" s="21" customFormat="1" ht="80.099999999999994" customHeight="1">
      <c r="C83" s="128">
        <v>12</v>
      </c>
      <c r="D83" s="22" t="s">
        <v>460</v>
      </c>
      <c r="E83" s="22">
        <v>1</v>
      </c>
      <c r="F83" s="87" t="s">
        <v>4</v>
      </c>
      <c r="G83" s="88" t="s">
        <v>98</v>
      </c>
      <c r="H83" s="87" t="s">
        <v>136</v>
      </c>
      <c r="I83" s="89" t="s">
        <v>297</v>
      </c>
      <c r="J83" s="90" t="s">
        <v>56</v>
      </c>
      <c r="K83" s="91" t="s">
        <v>48</v>
      </c>
      <c r="L83" s="92" t="s">
        <v>53</v>
      </c>
      <c r="M83" s="87" t="s">
        <v>62</v>
      </c>
      <c r="N83" s="22" t="s">
        <v>45</v>
      </c>
      <c r="O83" s="22" t="s">
        <v>317</v>
      </c>
      <c r="P83" s="26">
        <v>100</v>
      </c>
      <c r="Q83" s="22" t="s">
        <v>159</v>
      </c>
      <c r="R83" s="22">
        <v>30</v>
      </c>
      <c r="S83" s="27">
        <f t="shared" si="8"/>
        <v>160000</v>
      </c>
      <c r="T83" s="28">
        <v>0</v>
      </c>
      <c r="U83" s="28">
        <v>0</v>
      </c>
      <c r="V83" s="28">
        <v>0</v>
      </c>
      <c r="W83" s="28">
        <v>160000</v>
      </c>
      <c r="X83" s="28">
        <v>0</v>
      </c>
      <c r="Y83" s="28">
        <v>0</v>
      </c>
      <c r="Z83" s="28">
        <v>0</v>
      </c>
    </row>
    <row r="84" spans="2:85" s="21" customFormat="1" ht="80.099999999999994" customHeight="1">
      <c r="C84" s="128">
        <v>13</v>
      </c>
      <c r="D84" s="22" t="s">
        <v>461</v>
      </c>
      <c r="E84" s="22">
        <v>1</v>
      </c>
      <c r="F84" s="87" t="s">
        <v>4</v>
      </c>
      <c r="G84" s="88" t="s">
        <v>98</v>
      </c>
      <c r="H84" s="87" t="s">
        <v>136</v>
      </c>
      <c r="I84" s="89" t="s">
        <v>297</v>
      </c>
      <c r="J84" s="90" t="s">
        <v>56</v>
      </c>
      <c r="K84" s="91" t="s">
        <v>48</v>
      </c>
      <c r="L84" s="92" t="s">
        <v>53</v>
      </c>
      <c r="M84" s="87" t="s">
        <v>62</v>
      </c>
      <c r="N84" s="22" t="s">
        <v>45</v>
      </c>
      <c r="O84" s="22" t="s">
        <v>317</v>
      </c>
      <c r="P84" s="26">
        <v>400</v>
      </c>
      <c r="Q84" s="22" t="s">
        <v>159</v>
      </c>
      <c r="R84" s="22">
        <v>30</v>
      </c>
      <c r="S84" s="27">
        <f t="shared" si="8"/>
        <v>500000</v>
      </c>
      <c r="T84" s="28">
        <v>0</v>
      </c>
      <c r="U84" s="28">
        <v>0</v>
      </c>
      <c r="V84" s="28">
        <v>0</v>
      </c>
      <c r="W84" s="28">
        <v>500000</v>
      </c>
      <c r="X84" s="28">
        <v>0</v>
      </c>
      <c r="Y84" s="28">
        <v>0</v>
      </c>
      <c r="Z84" s="28">
        <v>0</v>
      </c>
    </row>
    <row r="85" spans="2:85" s="21" customFormat="1" ht="80.099999999999994" customHeight="1">
      <c r="C85" s="128">
        <v>14</v>
      </c>
      <c r="D85" s="22" t="s">
        <v>462</v>
      </c>
      <c r="E85" s="22">
        <v>1</v>
      </c>
      <c r="F85" s="87" t="s">
        <v>20</v>
      </c>
      <c r="G85" s="88" t="s">
        <v>102</v>
      </c>
      <c r="H85" s="87" t="s">
        <v>139</v>
      </c>
      <c r="I85" s="89" t="s">
        <v>189</v>
      </c>
      <c r="J85" s="90" t="s">
        <v>43</v>
      </c>
      <c r="K85" s="91" t="s">
        <v>48</v>
      </c>
      <c r="L85" s="92" t="s">
        <v>53</v>
      </c>
      <c r="M85" s="87" t="s">
        <v>173</v>
      </c>
      <c r="N85" s="22" t="s">
        <v>45</v>
      </c>
      <c r="O85" s="22" t="s">
        <v>317</v>
      </c>
      <c r="P85" s="26">
        <v>1</v>
      </c>
      <c r="Q85" s="22" t="s">
        <v>52</v>
      </c>
      <c r="R85" s="22">
        <v>200</v>
      </c>
      <c r="S85" s="27">
        <f t="shared" si="8"/>
        <v>500000</v>
      </c>
      <c r="T85" s="28">
        <v>0</v>
      </c>
      <c r="U85" s="28">
        <v>0</v>
      </c>
      <c r="V85" s="28">
        <v>0</v>
      </c>
      <c r="W85" s="28">
        <v>500000</v>
      </c>
      <c r="X85" s="28">
        <v>0</v>
      </c>
      <c r="Y85" s="28">
        <v>0</v>
      </c>
      <c r="Z85" s="28">
        <v>0</v>
      </c>
    </row>
    <row r="86" spans="2:85" s="21" customFormat="1" ht="80.099999999999994" customHeight="1">
      <c r="C86" s="128">
        <v>15</v>
      </c>
      <c r="D86" s="22" t="s">
        <v>463</v>
      </c>
      <c r="E86" s="22">
        <v>1</v>
      </c>
      <c r="F86" s="87" t="s">
        <v>20</v>
      </c>
      <c r="G86" s="88" t="s">
        <v>104</v>
      </c>
      <c r="H86" s="87" t="s">
        <v>141</v>
      </c>
      <c r="I86" s="89" t="s">
        <v>273</v>
      </c>
      <c r="J86" s="90" t="s">
        <v>43</v>
      </c>
      <c r="K86" s="91" t="s">
        <v>48</v>
      </c>
      <c r="L86" s="92" t="s">
        <v>53</v>
      </c>
      <c r="M86" s="87" t="s">
        <v>272</v>
      </c>
      <c r="N86" s="22" t="s">
        <v>45</v>
      </c>
      <c r="O86" s="22" t="s">
        <v>317</v>
      </c>
      <c r="P86" s="26">
        <v>1</v>
      </c>
      <c r="Q86" s="22" t="s">
        <v>52</v>
      </c>
      <c r="R86" s="22">
        <v>150</v>
      </c>
      <c r="S86" s="27">
        <f t="shared" si="8"/>
        <v>1500000</v>
      </c>
      <c r="T86" s="28">
        <v>0</v>
      </c>
      <c r="U86" s="28">
        <v>0</v>
      </c>
      <c r="V86" s="28">
        <v>0</v>
      </c>
      <c r="W86" s="28">
        <v>1500000</v>
      </c>
      <c r="X86" s="28">
        <v>0</v>
      </c>
      <c r="Y86" s="28">
        <v>0</v>
      </c>
      <c r="Z86" s="28">
        <v>0</v>
      </c>
    </row>
    <row r="87" spans="2:85" s="17" customFormat="1" ht="33.75" customHeight="1">
      <c r="C87" s="85"/>
      <c r="D87" s="19"/>
      <c r="E87" s="19"/>
      <c r="F87" s="19"/>
      <c r="G87" s="100"/>
      <c r="H87" s="13"/>
      <c r="I87" s="14"/>
      <c r="J87" s="15"/>
      <c r="K87" s="100"/>
      <c r="L87" s="101"/>
      <c r="M87" s="19"/>
      <c r="N87" s="19"/>
      <c r="O87" s="19"/>
      <c r="P87" s="102"/>
      <c r="Q87" s="19"/>
      <c r="R87" s="142" t="s">
        <v>380</v>
      </c>
      <c r="S87" s="136">
        <f>SUM(S72:S86)</f>
        <v>17379000</v>
      </c>
      <c r="T87" s="136">
        <f t="shared" ref="T87:Z87" si="9">SUM(T72:T86)</f>
        <v>0</v>
      </c>
      <c r="U87" s="136">
        <f t="shared" si="9"/>
        <v>0</v>
      </c>
      <c r="V87" s="136">
        <f t="shared" si="9"/>
        <v>0</v>
      </c>
      <c r="W87" s="136">
        <f t="shared" si="9"/>
        <v>17379000</v>
      </c>
      <c r="X87" s="136">
        <f t="shared" si="9"/>
        <v>0</v>
      </c>
      <c r="Y87" s="136">
        <f t="shared" si="9"/>
        <v>0</v>
      </c>
      <c r="Z87" s="136">
        <f t="shared" si="9"/>
        <v>0</v>
      </c>
    </row>
    <row r="88" spans="2:85" s="74" customFormat="1" ht="33.75" customHeight="1">
      <c r="B88" s="17"/>
      <c r="C88" s="85"/>
      <c r="D88" s="19"/>
      <c r="E88" s="19"/>
      <c r="F88" s="19"/>
      <c r="G88" s="100"/>
      <c r="H88" s="13"/>
      <c r="I88" s="14"/>
      <c r="J88" s="15"/>
      <c r="K88" s="100"/>
      <c r="L88" s="101"/>
      <c r="M88" s="19"/>
      <c r="N88" s="19"/>
      <c r="O88" s="19"/>
      <c r="P88" s="102"/>
      <c r="Q88" s="19"/>
      <c r="R88" s="141" t="s">
        <v>397</v>
      </c>
      <c r="S88" s="104">
        <f>S87+S70+S63+S60+S57+S29+S16</f>
        <v>61637000</v>
      </c>
      <c r="T88" s="104">
        <f t="shared" ref="T88:Z88" si="10">T87+T70+T63+T60+T57+T29+T16</f>
        <v>0</v>
      </c>
      <c r="U88" s="104">
        <f t="shared" si="10"/>
        <v>0</v>
      </c>
      <c r="V88" s="104">
        <f t="shared" si="10"/>
        <v>0</v>
      </c>
      <c r="W88" s="104">
        <f t="shared" si="10"/>
        <v>61637000</v>
      </c>
      <c r="X88" s="104">
        <f t="shared" si="10"/>
        <v>0</v>
      </c>
      <c r="Y88" s="104">
        <f t="shared" si="10"/>
        <v>0</v>
      </c>
      <c r="Z88" s="104">
        <f t="shared" si="10"/>
        <v>0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</row>
    <row r="89" spans="2:85" s="74" customFormat="1" ht="33.75" customHeight="1">
      <c r="B89" s="17"/>
      <c r="C89" s="85"/>
      <c r="D89" s="19"/>
      <c r="E89" s="19"/>
      <c r="F89" s="19"/>
      <c r="G89" s="100"/>
      <c r="H89" s="13"/>
      <c r="I89" s="14"/>
      <c r="J89" s="15"/>
      <c r="K89" s="100"/>
      <c r="L89" s="101"/>
      <c r="M89" s="19"/>
      <c r="N89" s="19"/>
      <c r="O89" s="19"/>
      <c r="P89" s="102"/>
      <c r="Q89" s="19"/>
      <c r="R89" s="103"/>
      <c r="S89" s="19"/>
      <c r="T89" s="19"/>
      <c r="U89" s="19"/>
      <c r="V89" s="19"/>
      <c r="W89" s="19"/>
      <c r="X89" s="19"/>
      <c r="Y89" s="19"/>
      <c r="Z89" s="19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</row>
    <row r="90" spans="2:85" s="1" customFormat="1" ht="33" customHeight="1">
      <c r="C90" s="130" t="s">
        <v>14</v>
      </c>
      <c r="D90" s="131"/>
      <c r="E90" s="131"/>
      <c r="F90" s="131"/>
      <c r="G90" s="131"/>
      <c r="H90" s="131"/>
      <c r="I90" s="132"/>
      <c r="J90" s="132"/>
      <c r="K90" s="132"/>
      <c r="L90" s="132"/>
      <c r="M90" s="132"/>
      <c r="N90" s="132"/>
      <c r="O90" s="133"/>
      <c r="P90" s="132"/>
      <c r="Q90" s="132"/>
      <c r="R90" s="132"/>
      <c r="S90" s="134"/>
      <c r="T90" s="134"/>
      <c r="U90" s="134"/>
      <c r="V90" s="134"/>
      <c r="W90" s="134"/>
      <c r="X90" s="134"/>
      <c r="Y90" s="134"/>
      <c r="Z90" s="135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</row>
    <row r="91" spans="2:85" s="99" customFormat="1" ht="28.5" customHeight="1">
      <c r="C91" s="137" t="s">
        <v>383</v>
      </c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9"/>
      <c r="Q91" s="138"/>
      <c r="R91" s="138"/>
      <c r="S91" s="140"/>
      <c r="T91" s="140"/>
      <c r="U91" s="140"/>
      <c r="V91" s="140"/>
      <c r="W91" s="140"/>
      <c r="X91" s="140"/>
      <c r="Y91" s="140"/>
      <c r="Z91" s="140"/>
    </row>
    <row r="92" spans="2:85" s="21" customFormat="1" ht="80.099999999999994" customHeight="1">
      <c r="C92" s="128">
        <v>1</v>
      </c>
      <c r="D92" s="22" t="s">
        <v>464</v>
      </c>
      <c r="E92" s="22">
        <v>2</v>
      </c>
      <c r="F92" s="87" t="s">
        <v>23</v>
      </c>
      <c r="G92" s="88" t="s">
        <v>67</v>
      </c>
      <c r="H92" s="87" t="s">
        <v>151</v>
      </c>
      <c r="I92" s="89" t="s">
        <v>23</v>
      </c>
      <c r="J92" s="90" t="s">
        <v>56</v>
      </c>
      <c r="K92" s="91" t="s">
        <v>152</v>
      </c>
      <c r="L92" s="92" t="s">
        <v>44</v>
      </c>
      <c r="M92" s="87" t="s">
        <v>359</v>
      </c>
      <c r="N92" s="22" t="s">
        <v>45</v>
      </c>
      <c r="O92" s="22" t="s">
        <v>317</v>
      </c>
      <c r="P92" s="26">
        <v>100</v>
      </c>
      <c r="Q92" s="22" t="s">
        <v>159</v>
      </c>
      <c r="R92" s="22">
        <v>300</v>
      </c>
      <c r="S92" s="27">
        <f t="shared" ref="S92:S129" si="11">SUM(T92:Z92)</f>
        <v>1000000</v>
      </c>
      <c r="T92" s="28">
        <v>0</v>
      </c>
      <c r="U92" s="28">
        <v>0</v>
      </c>
      <c r="V92" s="28">
        <v>0</v>
      </c>
      <c r="W92" s="28">
        <v>1000000</v>
      </c>
      <c r="X92" s="28">
        <v>0</v>
      </c>
      <c r="Y92" s="28">
        <v>0</v>
      </c>
      <c r="Z92" s="28">
        <v>0</v>
      </c>
    </row>
    <row r="93" spans="2:85" s="21" customFormat="1" ht="80.099999999999994" customHeight="1">
      <c r="C93" s="128">
        <v>2</v>
      </c>
      <c r="D93" s="22" t="s">
        <v>465</v>
      </c>
      <c r="E93" s="22">
        <v>2</v>
      </c>
      <c r="F93" s="87" t="s">
        <v>23</v>
      </c>
      <c r="G93" s="88" t="s">
        <v>67</v>
      </c>
      <c r="H93" s="87" t="s">
        <v>151</v>
      </c>
      <c r="I93" s="89" t="s">
        <v>23</v>
      </c>
      <c r="J93" s="90" t="s">
        <v>56</v>
      </c>
      <c r="K93" s="91" t="s">
        <v>152</v>
      </c>
      <c r="L93" s="92" t="s">
        <v>44</v>
      </c>
      <c r="M93" s="87" t="s">
        <v>180</v>
      </c>
      <c r="N93" s="22" t="s">
        <v>49</v>
      </c>
      <c r="O93" s="22" t="s">
        <v>59</v>
      </c>
      <c r="P93" s="26">
        <f>S93/100</f>
        <v>2900</v>
      </c>
      <c r="Q93" s="22" t="s">
        <v>160</v>
      </c>
      <c r="R93" s="22">
        <v>150</v>
      </c>
      <c r="S93" s="27">
        <f t="shared" si="11"/>
        <v>290000</v>
      </c>
      <c r="T93" s="28">
        <v>0</v>
      </c>
      <c r="U93" s="28">
        <v>0</v>
      </c>
      <c r="V93" s="28">
        <v>0</v>
      </c>
      <c r="W93" s="28">
        <v>290000</v>
      </c>
      <c r="X93" s="28">
        <v>0</v>
      </c>
      <c r="Y93" s="28">
        <v>0</v>
      </c>
      <c r="Z93" s="28">
        <v>0</v>
      </c>
    </row>
    <row r="94" spans="2:85" s="21" customFormat="1" ht="80.099999999999994" customHeight="1">
      <c r="C94" s="128">
        <v>3</v>
      </c>
      <c r="D94" s="22" t="s">
        <v>466</v>
      </c>
      <c r="E94" s="22">
        <v>2</v>
      </c>
      <c r="F94" s="87" t="s">
        <v>5</v>
      </c>
      <c r="G94" s="88" t="s">
        <v>69</v>
      </c>
      <c r="H94" s="87" t="s">
        <v>5</v>
      </c>
      <c r="I94" s="89" t="s">
        <v>5</v>
      </c>
      <c r="J94" s="90" t="s">
        <v>56</v>
      </c>
      <c r="K94" s="91" t="s">
        <v>152</v>
      </c>
      <c r="L94" s="92" t="s">
        <v>44</v>
      </c>
      <c r="M94" s="87" t="s">
        <v>180</v>
      </c>
      <c r="N94" s="22" t="s">
        <v>49</v>
      </c>
      <c r="O94" s="22" t="s">
        <v>59</v>
      </c>
      <c r="P94" s="26">
        <f>S94/100</f>
        <v>1900</v>
      </c>
      <c r="Q94" s="22" t="s">
        <v>160</v>
      </c>
      <c r="R94" s="22">
        <v>150</v>
      </c>
      <c r="S94" s="27">
        <f t="shared" si="11"/>
        <v>190000</v>
      </c>
      <c r="T94" s="28">
        <v>0</v>
      </c>
      <c r="U94" s="28">
        <v>0</v>
      </c>
      <c r="V94" s="28">
        <v>0</v>
      </c>
      <c r="W94" s="28">
        <v>190000</v>
      </c>
      <c r="X94" s="28">
        <v>0</v>
      </c>
      <c r="Y94" s="28">
        <v>0</v>
      </c>
      <c r="Z94" s="28">
        <v>0</v>
      </c>
    </row>
    <row r="95" spans="2:85" s="21" customFormat="1" ht="80.099999999999994" customHeight="1">
      <c r="C95" s="128">
        <v>4</v>
      </c>
      <c r="D95" s="22" t="s">
        <v>467</v>
      </c>
      <c r="E95" s="22">
        <v>2</v>
      </c>
      <c r="F95" s="87" t="s">
        <v>6</v>
      </c>
      <c r="G95" s="88" t="s">
        <v>85</v>
      </c>
      <c r="H95" s="87" t="s">
        <v>125</v>
      </c>
      <c r="I95" s="89" t="s">
        <v>294</v>
      </c>
      <c r="J95" s="90" t="s">
        <v>57</v>
      </c>
      <c r="K95" s="91" t="s">
        <v>152</v>
      </c>
      <c r="L95" s="92" t="s">
        <v>44</v>
      </c>
      <c r="M95" s="87" t="s">
        <v>199</v>
      </c>
      <c r="N95" s="22" t="s">
        <v>45</v>
      </c>
      <c r="O95" s="22" t="s">
        <v>358</v>
      </c>
      <c r="P95" s="26">
        <v>1</v>
      </c>
      <c r="Q95" s="22" t="s">
        <v>163</v>
      </c>
      <c r="R95" s="22">
        <v>470</v>
      </c>
      <c r="S95" s="27">
        <f t="shared" si="11"/>
        <v>2400000</v>
      </c>
      <c r="T95" s="28">
        <v>0</v>
      </c>
      <c r="U95" s="28">
        <v>0</v>
      </c>
      <c r="V95" s="28">
        <v>0</v>
      </c>
      <c r="W95" s="28">
        <v>2400000</v>
      </c>
      <c r="X95" s="28">
        <v>0</v>
      </c>
      <c r="Y95" s="28">
        <v>0</v>
      </c>
      <c r="Z95" s="28">
        <v>0</v>
      </c>
    </row>
    <row r="96" spans="2:85" s="21" customFormat="1" ht="80.099999999999994" customHeight="1">
      <c r="C96" s="128">
        <v>5</v>
      </c>
      <c r="D96" s="22" t="s">
        <v>468</v>
      </c>
      <c r="E96" s="22">
        <v>2</v>
      </c>
      <c r="F96" s="87" t="s">
        <v>6</v>
      </c>
      <c r="G96" s="88" t="s">
        <v>66</v>
      </c>
      <c r="H96" s="87" t="s">
        <v>12</v>
      </c>
      <c r="I96" s="89" t="s">
        <v>206</v>
      </c>
      <c r="J96" s="90" t="s">
        <v>57</v>
      </c>
      <c r="K96" s="91" t="s">
        <v>152</v>
      </c>
      <c r="L96" s="92" t="s">
        <v>44</v>
      </c>
      <c r="M96" s="87" t="s">
        <v>341</v>
      </c>
      <c r="N96" s="22" t="s">
        <v>45</v>
      </c>
      <c r="O96" s="22" t="s">
        <v>317</v>
      </c>
      <c r="P96" s="26">
        <v>500</v>
      </c>
      <c r="Q96" s="22" t="s">
        <v>160</v>
      </c>
      <c r="R96" s="22">
        <v>250</v>
      </c>
      <c r="S96" s="27">
        <f t="shared" si="11"/>
        <v>950000</v>
      </c>
      <c r="T96" s="28">
        <v>0</v>
      </c>
      <c r="U96" s="28">
        <v>0</v>
      </c>
      <c r="V96" s="28">
        <v>0</v>
      </c>
      <c r="W96" s="28">
        <v>950000</v>
      </c>
      <c r="X96" s="28">
        <v>0</v>
      </c>
      <c r="Y96" s="28">
        <v>0</v>
      </c>
      <c r="Z96" s="28">
        <v>0</v>
      </c>
    </row>
    <row r="97" spans="3:26" s="21" customFormat="1" ht="80.099999999999994" customHeight="1">
      <c r="C97" s="128">
        <v>6</v>
      </c>
      <c r="D97" s="22" t="s">
        <v>469</v>
      </c>
      <c r="E97" s="22">
        <v>2</v>
      </c>
      <c r="F97" s="87" t="s">
        <v>6</v>
      </c>
      <c r="G97" s="88" t="s">
        <v>110</v>
      </c>
      <c r="H97" s="87" t="s">
        <v>146</v>
      </c>
      <c r="I97" s="89" t="s">
        <v>164</v>
      </c>
      <c r="J97" s="90" t="s">
        <v>57</v>
      </c>
      <c r="K97" s="91" t="s">
        <v>152</v>
      </c>
      <c r="L97" s="92" t="s">
        <v>44</v>
      </c>
      <c r="M97" s="87" t="s">
        <v>180</v>
      </c>
      <c r="N97" s="22" t="s">
        <v>49</v>
      </c>
      <c r="O97" s="22" t="s">
        <v>59</v>
      </c>
      <c r="P97" s="26">
        <v>900</v>
      </c>
      <c r="Q97" s="22" t="s">
        <v>160</v>
      </c>
      <c r="R97" s="22">
        <v>150</v>
      </c>
      <c r="S97" s="27">
        <f t="shared" si="11"/>
        <v>290000</v>
      </c>
      <c r="T97" s="28">
        <v>0</v>
      </c>
      <c r="U97" s="28">
        <v>0</v>
      </c>
      <c r="V97" s="28">
        <v>0</v>
      </c>
      <c r="W97" s="28">
        <v>290000</v>
      </c>
      <c r="X97" s="28">
        <v>0</v>
      </c>
      <c r="Y97" s="28">
        <v>0</v>
      </c>
      <c r="Z97" s="28">
        <v>0</v>
      </c>
    </row>
    <row r="98" spans="3:26" s="21" customFormat="1" ht="80.099999999999994" customHeight="1">
      <c r="C98" s="128">
        <v>7</v>
      </c>
      <c r="D98" s="22" t="s">
        <v>470</v>
      </c>
      <c r="E98" s="22">
        <v>2</v>
      </c>
      <c r="F98" s="87" t="s">
        <v>0</v>
      </c>
      <c r="G98" s="88" t="s">
        <v>66</v>
      </c>
      <c r="H98" s="87" t="s">
        <v>12</v>
      </c>
      <c r="I98" s="89" t="s">
        <v>0</v>
      </c>
      <c r="J98" s="90" t="s">
        <v>57</v>
      </c>
      <c r="K98" s="91" t="s">
        <v>152</v>
      </c>
      <c r="L98" s="92" t="s">
        <v>44</v>
      </c>
      <c r="M98" s="87" t="s">
        <v>180</v>
      </c>
      <c r="N98" s="22" t="s">
        <v>49</v>
      </c>
      <c r="O98" s="22" t="s">
        <v>59</v>
      </c>
      <c r="P98" s="26">
        <f>S98/100</f>
        <v>2900</v>
      </c>
      <c r="Q98" s="22" t="s">
        <v>160</v>
      </c>
      <c r="R98" s="22">
        <v>150</v>
      </c>
      <c r="S98" s="27">
        <f t="shared" si="11"/>
        <v>290000</v>
      </c>
      <c r="T98" s="28">
        <v>0</v>
      </c>
      <c r="U98" s="28">
        <v>0</v>
      </c>
      <c r="V98" s="28">
        <v>0</v>
      </c>
      <c r="W98" s="28">
        <v>290000</v>
      </c>
      <c r="X98" s="28">
        <v>0</v>
      </c>
      <c r="Y98" s="28">
        <v>0</v>
      </c>
      <c r="Z98" s="28">
        <v>0</v>
      </c>
    </row>
    <row r="99" spans="3:26" s="21" customFormat="1" ht="80.099999999999994" customHeight="1">
      <c r="C99" s="128">
        <v>8</v>
      </c>
      <c r="D99" s="22" t="s">
        <v>471</v>
      </c>
      <c r="E99" s="22">
        <v>2</v>
      </c>
      <c r="F99" s="87" t="s">
        <v>0</v>
      </c>
      <c r="G99" s="88" t="s">
        <v>76</v>
      </c>
      <c r="H99" s="87" t="s">
        <v>118</v>
      </c>
      <c r="I99" s="89" t="s">
        <v>262</v>
      </c>
      <c r="J99" s="90" t="s">
        <v>57</v>
      </c>
      <c r="K99" s="91" t="s">
        <v>152</v>
      </c>
      <c r="L99" s="92" t="s">
        <v>44</v>
      </c>
      <c r="M99" s="87" t="s">
        <v>190</v>
      </c>
      <c r="N99" s="22" t="s">
        <v>45</v>
      </c>
      <c r="O99" s="22" t="s">
        <v>317</v>
      </c>
      <c r="P99" s="26">
        <f>S99/2000</f>
        <v>750</v>
      </c>
      <c r="Q99" s="22" t="s">
        <v>366</v>
      </c>
      <c r="R99" s="22">
        <v>60</v>
      </c>
      <c r="S99" s="27">
        <f t="shared" si="11"/>
        <v>1500000</v>
      </c>
      <c r="T99" s="28">
        <v>0</v>
      </c>
      <c r="U99" s="28">
        <v>0</v>
      </c>
      <c r="V99" s="28">
        <v>0</v>
      </c>
      <c r="W99" s="28">
        <v>1500000</v>
      </c>
      <c r="X99" s="28">
        <v>0</v>
      </c>
      <c r="Y99" s="28">
        <v>0</v>
      </c>
      <c r="Z99" s="28">
        <v>0</v>
      </c>
    </row>
    <row r="100" spans="3:26" s="21" customFormat="1" ht="80.099999999999994" customHeight="1">
      <c r="C100" s="128">
        <v>9</v>
      </c>
      <c r="D100" s="22" t="s">
        <v>472</v>
      </c>
      <c r="E100" s="22">
        <v>2</v>
      </c>
      <c r="F100" s="87" t="s">
        <v>3</v>
      </c>
      <c r="G100" s="88" t="s">
        <v>72</v>
      </c>
      <c r="H100" s="87" t="s">
        <v>114</v>
      </c>
      <c r="I100" s="89" t="s">
        <v>197</v>
      </c>
      <c r="J100" s="90" t="s">
        <v>43</v>
      </c>
      <c r="K100" s="91" t="s">
        <v>152</v>
      </c>
      <c r="L100" s="92" t="s">
        <v>44</v>
      </c>
      <c r="M100" s="87" t="s">
        <v>198</v>
      </c>
      <c r="N100" s="22" t="s">
        <v>45</v>
      </c>
      <c r="O100" s="22" t="s">
        <v>317</v>
      </c>
      <c r="P100" s="26">
        <f>S100/2000</f>
        <v>950</v>
      </c>
      <c r="Q100" s="22" t="s">
        <v>160</v>
      </c>
      <c r="R100" s="22">
        <v>200</v>
      </c>
      <c r="S100" s="27">
        <f t="shared" si="11"/>
        <v>1900000</v>
      </c>
      <c r="T100" s="28">
        <v>0</v>
      </c>
      <c r="U100" s="28">
        <v>0</v>
      </c>
      <c r="V100" s="28">
        <v>0</v>
      </c>
      <c r="W100" s="28">
        <v>1900000</v>
      </c>
      <c r="X100" s="28">
        <v>0</v>
      </c>
      <c r="Y100" s="28">
        <v>0</v>
      </c>
      <c r="Z100" s="28">
        <v>0</v>
      </c>
    </row>
    <row r="101" spans="3:26" s="21" customFormat="1" ht="80.099999999999994" customHeight="1">
      <c r="C101" s="128">
        <v>10</v>
      </c>
      <c r="D101" s="22" t="s">
        <v>473</v>
      </c>
      <c r="E101" s="22">
        <v>2</v>
      </c>
      <c r="F101" s="87" t="s">
        <v>3</v>
      </c>
      <c r="G101" s="88" t="s">
        <v>72</v>
      </c>
      <c r="H101" s="87" t="s">
        <v>114</v>
      </c>
      <c r="I101" s="89" t="s">
        <v>61</v>
      </c>
      <c r="J101" s="90" t="s">
        <v>43</v>
      </c>
      <c r="K101" s="91" t="s">
        <v>152</v>
      </c>
      <c r="L101" s="92" t="s">
        <v>44</v>
      </c>
      <c r="M101" s="87" t="s">
        <v>178</v>
      </c>
      <c r="N101" s="22" t="s">
        <v>49</v>
      </c>
      <c r="O101" s="22" t="s">
        <v>59</v>
      </c>
      <c r="P101" s="26">
        <f>S101/100</f>
        <v>2900</v>
      </c>
      <c r="Q101" s="22" t="s">
        <v>160</v>
      </c>
      <c r="R101" s="22">
        <v>250</v>
      </c>
      <c r="S101" s="27">
        <f t="shared" si="11"/>
        <v>290000</v>
      </c>
      <c r="T101" s="28">
        <v>0</v>
      </c>
      <c r="U101" s="28">
        <v>0</v>
      </c>
      <c r="V101" s="28">
        <v>0</v>
      </c>
      <c r="W101" s="28">
        <v>290000</v>
      </c>
      <c r="X101" s="28">
        <v>0</v>
      </c>
      <c r="Y101" s="28">
        <v>0</v>
      </c>
      <c r="Z101" s="28">
        <v>0</v>
      </c>
    </row>
    <row r="102" spans="3:26" s="21" customFormat="1" ht="80.099999999999994" customHeight="1">
      <c r="C102" s="128">
        <v>11</v>
      </c>
      <c r="D102" s="22" t="s">
        <v>474</v>
      </c>
      <c r="E102" s="22">
        <v>2</v>
      </c>
      <c r="F102" s="87" t="s">
        <v>10</v>
      </c>
      <c r="G102" s="88" t="s">
        <v>73</v>
      </c>
      <c r="H102" s="87" t="s">
        <v>115</v>
      </c>
      <c r="I102" s="89" t="s">
        <v>10</v>
      </c>
      <c r="J102" s="90" t="s">
        <v>56</v>
      </c>
      <c r="K102" s="91" t="s">
        <v>152</v>
      </c>
      <c r="L102" s="92" t="s">
        <v>44</v>
      </c>
      <c r="M102" s="87" t="s">
        <v>180</v>
      </c>
      <c r="N102" s="22" t="s">
        <v>49</v>
      </c>
      <c r="O102" s="22" t="s">
        <v>59</v>
      </c>
      <c r="P102" s="26">
        <f>S102/100</f>
        <v>2900</v>
      </c>
      <c r="Q102" s="22" t="s">
        <v>160</v>
      </c>
      <c r="R102" s="22">
        <v>150</v>
      </c>
      <c r="S102" s="27">
        <f t="shared" si="11"/>
        <v>290000</v>
      </c>
      <c r="T102" s="28">
        <v>0</v>
      </c>
      <c r="U102" s="28">
        <v>0</v>
      </c>
      <c r="V102" s="28">
        <v>0</v>
      </c>
      <c r="W102" s="28">
        <v>290000</v>
      </c>
      <c r="X102" s="28">
        <v>0</v>
      </c>
      <c r="Y102" s="28">
        <v>0</v>
      </c>
      <c r="Z102" s="28">
        <v>0</v>
      </c>
    </row>
    <row r="103" spans="3:26" s="21" customFormat="1" ht="80.099999999999994" customHeight="1">
      <c r="C103" s="128">
        <v>12</v>
      </c>
      <c r="D103" s="22" t="s">
        <v>475</v>
      </c>
      <c r="E103" s="22">
        <v>2</v>
      </c>
      <c r="F103" s="87" t="s">
        <v>22</v>
      </c>
      <c r="G103" s="88" t="s">
        <v>74</v>
      </c>
      <c r="H103" s="87" t="s">
        <v>116</v>
      </c>
      <c r="I103" s="89" t="s">
        <v>167</v>
      </c>
      <c r="J103" s="90" t="s">
        <v>43</v>
      </c>
      <c r="K103" s="91" t="s">
        <v>152</v>
      </c>
      <c r="L103" s="92" t="s">
        <v>44</v>
      </c>
      <c r="M103" s="87" t="s">
        <v>157</v>
      </c>
      <c r="N103" s="22" t="s">
        <v>49</v>
      </c>
      <c r="O103" s="22" t="s">
        <v>59</v>
      </c>
      <c r="P103" s="26">
        <f>S103/100</f>
        <v>2900</v>
      </c>
      <c r="Q103" s="22" t="s">
        <v>160</v>
      </c>
      <c r="R103" s="22">
        <v>150</v>
      </c>
      <c r="S103" s="27">
        <f t="shared" si="11"/>
        <v>290000</v>
      </c>
      <c r="T103" s="28">
        <v>0</v>
      </c>
      <c r="U103" s="28">
        <v>0</v>
      </c>
      <c r="V103" s="28">
        <v>0</v>
      </c>
      <c r="W103" s="28">
        <v>290000</v>
      </c>
      <c r="X103" s="28">
        <v>0</v>
      </c>
      <c r="Y103" s="28">
        <v>0</v>
      </c>
      <c r="Z103" s="28">
        <v>0</v>
      </c>
    </row>
    <row r="104" spans="3:26" s="21" customFormat="1" ht="80.099999999999994" customHeight="1">
      <c r="C104" s="128">
        <v>13</v>
      </c>
      <c r="D104" s="22" t="s">
        <v>476</v>
      </c>
      <c r="E104" s="22">
        <v>2</v>
      </c>
      <c r="F104" s="87" t="s">
        <v>2</v>
      </c>
      <c r="G104" s="88" t="s">
        <v>66</v>
      </c>
      <c r="H104" s="87" t="s">
        <v>12</v>
      </c>
      <c r="I104" s="89" t="s">
        <v>2</v>
      </c>
      <c r="J104" s="90" t="s">
        <v>57</v>
      </c>
      <c r="K104" s="91" t="s">
        <v>152</v>
      </c>
      <c r="L104" s="92" t="s">
        <v>44</v>
      </c>
      <c r="M104" s="87" t="s">
        <v>180</v>
      </c>
      <c r="N104" s="22" t="s">
        <v>49</v>
      </c>
      <c r="O104" s="22" t="s">
        <v>59</v>
      </c>
      <c r="P104" s="26">
        <f>S104/100</f>
        <v>1900</v>
      </c>
      <c r="Q104" s="22" t="s">
        <v>160</v>
      </c>
      <c r="R104" s="22">
        <v>150</v>
      </c>
      <c r="S104" s="27">
        <f t="shared" si="11"/>
        <v>190000</v>
      </c>
      <c r="T104" s="28">
        <v>0</v>
      </c>
      <c r="U104" s="28">
        <v>0</v>
      </c>
      <c r="V104" s="28">
        <v>0</v>
      </c>
      <c r="W104" s="28">
        <v>190000</v>
      </c>
      <c r="X104" s="28">
        <v>0</v>
      </c>
      <c r="Y104" s="28">
        <v>0</v>
      </c>
      <c r="Z104" s="28">
        <v>0</v>
      </c>
    </row>
    <row r="105" spans="3:26" s="21" customFormat="1" ht="80.099999999999994" customHeight="1">
      <c r="C105" s="128">
        <v>14</v>
      </c>
      <c r="D105" s="22" t="s">
        <v>477</v>
      </c>
      <c r="E105" s="22">
        <v>2</v>
      </c>
      <c r="F105" s="87" t="s">
        <v>2</v>
      </c>
      <c r="G105" s="88" t="s">
        <v>66</v>
      </c>
      <c r="H105" s="87" t="s">
        <v>12</v>
      </c>
      <c r="I105" s="89" t="s">
        <v>303</v>
      </c>
      <c r="J105" s="90" t="s">
        <v>57</v>
      </c>
      <c r="K105" s="91" t="s">
        <v>152</v>
      </c>
      <c r="L105" s="92" t="s">
        <v>44</v>
      </c>
      <c r="M105" s="87" t="s">
        <v>157</v>
      </c>
      <c r="N105" s="22" t="s">
        <v>49</v>
      </c>
      <c r="O105" s="22" t="s">
        <v>59</v>
      </c>
      <c r="P105" s="26">
        <v>1080</v>
      </c>
      <c r="Q105" s="22" t="s">
        <v>160</v>
      </c>
      <c r="R105" s="22">
        <v>400</v>
      </c>
      <c r="S105" s="27">
        <f t="shared" si="11"/>
        <v>500000</v>
      </c>
      <c r="T105" s="28">
        <v>0</v>
      </c>
      <c r="U105" s="28">
        <v>0</v>
      </c>
      <c r="V105" s="28">
        <v>0</v>
      </c>
      <c r="W105" s="28">
        <v>500000</v>
      </c>
      <c r="X105" s="28">
        <v>0</v>
      </c>
      <c r="Y105" s="28">
        <v>0</v>
      </c>
      <c r="Z105" s="28">
        <v>0</v>
      </c>
    </row>
    <row r="106" spans="3:26" s="21" customFormat="1" ht="80.099999999999994" customHeight="1">
      <c r="C106" s="128">
        <v>15</v>
      </c>
      <c r="D106" s="22" t="s">
        <v>478</v>
      </c>
      <c r="E106" s="22">
        <v>2</v>
      </c>
      <c r="F106" s="87" t="s">
        <v>65</v>
      </c>
      <c r="G106" s="88" t="s">
        <v>75</v>
      </c>
      <c r="H106" s="87" t="s">
        <v>117</v>
      </c>
      <c r="I106" s="89" t="s">
        <v>219</v>
      </c>
      <c r="J106" s="90" t="s">
        <v>43</v>
      </c>
      <c r="K106" s="91" t="s">
        <v>152</v>
      </c>
      <c r="L106" s="92" t="s">
        <v>44</v>
      </c>
      <c r="M106" s="87" t="s">
        <v>332</v>
      </c>
      <c r="N106" s="22" t="s">
        <v>45</v>
      </c>
      <c r="O106" s="22" t="s">
        <v>317</v>
      </c>
      <c r="P106" s="26">
        <v>660</v>
      </c>
      <c r="Q106" s="22" t="s">
        <v>159</v>
      </c>
      <c r="R106" s="22">
        <v>800</v>
      </c>
      <c r="S106" s="27">
        <f t="shared" si="11"/>
        <v>950000</v>
      </c>
      <c r="T106" s="28">
        <v>0</v>
      </c>
      <c r="U106" s="28">
        <v>0</v>
      </c>
      <c r="V106" s="28" t="s">
        <v>176</v>
      </c>
      <c r="W106" s="28">
        <v>950000</v>
      </c>
      <c r="X106" s="28">
        <v>0</v>
      </c>
      <c r="Y106" s="28">
        <v>0</v>
      </c>
      <c r="Z106" s="28">
        <v>0</v>
      </c>
    </row>
    <row r="107" spans="3:26" s="21" customFormat="1" ht="80.099999999999994" customHeight="1">
      <c r="C107" s="128">
        <v>16</v>
      </c>
      <c r="D107" s="22" t="s">
        <v>479</v>
      </c>
      <c r="E107" s="22">
        <v>2</v>
      </c>
      <c r="F107" s="87" t="s">
        <v>65</v>
      </c>
      <c r="G107" s="88" t="s">
        <v>75</v>
      </c>
      <c r="H107" s="87" t="s">
        <v>117</v>
      </c>
      <c r="I107" s="89" t="s">
        <v>181</v>
      </c>
      <c r="J107" s="90" t="s">
        <v>43</v>
      </c>
      <c r="K107" s="91" t="s">
        <v>152</v>
      </c>
      <c r="L107" s="92" t="s">
        <v>44</v>
      </c>
      <c r="M107" s="87" t="s">
        <v>180</v>
      </c>
      <c r="N107" s="22" t="s">
        <v>49</v>
      </c>
      <c r="O107" s="22" t="s">
        <v>59</v>
      </c>
      <c r="P107" s="26">
        <f>S107/100</f>
        <v>1900</v>
      </c>
      <c r="Q107" s="22" t="s">
        <v>160</v>
      </c>
      <c r="R107" s="22">
        <v>150</v>
      </c>
      <c r="S107" s="27">
        <f t="shared" si="11"/>
        <v>190000</v>
      </c>
      <c r="T107" s="28">
        <v>0</v>
      </c>
      <c r="U107" s="28">
        <v>0</v>
      </c>
      <c r="V107" s="28">
        <v>0</v>
      </c>
      <c r="W107" s="28">
        <v>190000</v>
      </c>
      <c r="X107" s="28">
        <v>0</v>
      </c>
      <c r="Y107" s="28">
        <v>0</v>
      </c>
      <c r="Z107" s="28">
        <v>0</v>
      </c>
    </row>
    <row r="108" spans="3:26" s="21" customFormat="1" ht="80.099999999999994" customHeight="1">
      <c r="C108" s="128">
        <v>17</v>
      </c>
      <c r="D108" s="22" t="s">
        <v>480</v>
      </c>
      <c r="E108" s="22">
        <v>2</v>
      </c>
      <c r="F108" s="87" t="s">
        <v>65</v>
      </c>
      <c r="G108" s="88" t="s">
        <v>75</v>
      </c>
      <c r="H108" s="87" t="s">
        <v>117</v>
      </c>
      <c r="I108" s="89" t="s">
        <v>181</v>
      </c>
      <c r="J108" s="90" t="s">
        <v>43</v>
      </c>
      <c r="K108" s="91" t="s">
        <v>152</v>
      </c>
      <c r="L108" s="92" t="s">
        <v>44</v>
      </c>
      <c r="M108" s="87" t="s">
        <v>276</v>
      </c>
      <c r="N108" s="22" t="s">
        <v>45</v>
      </c>
      <c r="O108" s="22" t="s">
        <v>317</v>
      </c>
      <c r="P108" s="26">
        <v>1</v>
      </c>
      <c r="Q108" s="22" t="s">
        <v>52</v>
      </c>
      <c r="R108" s="22">
        <v>300</v>
      </c>
      <c r="S108" s="27">
        <f t="shared" si="11"/>
        <v>750000</v>
      </c>
      <c r="T108" s="28">
        <v>0</v>
      </c>
      <c r="U108" s="28">
        <v>0</v>
      </c>
      <c r="V108" s="28">
        <v>0</v>
      </c>
      <c r="W108" s="28">
        <v>750000</v>
      </c>
      <c r="X108" s="28">
        <v>0</v>
      </c>
      <c r="Y108" s="28">
        <v>0</v>
      </c>
      <c r="Z108" s="28">
        <v>0</v>
      </c>
    </row>
    <row r="109" spans="3:26" s="21" customFormat="1" ht="80.099999999999994" customHeight="1">
      <c r="C109" s="128">
        <v>18</v>
      </c>
      <c r="D109" s="22" t="s">
        <v>481</v>
      </c>
      <c r="E109" s="22">
        <v>2</v>
      </c>
      <c r="F109" s="87" t="s">
        <v>15</v>
      </c>
      <c r="G109" s="88" t="s">
        <v>77</v>
      </c>
      <c r="H109" s="87" t="s">
        <v>119</v>
      </c>
      <c r="I109" s="89" t="s">
        <v>15</v>
      </c>
      <c r="J109" s="90" t="s">
        <v>43</v>
      </c>
      <c r="K109" s="91" t="s">
        <v>152</v>
      </c>
      <c r="L109" s="92" t="s">
        <v>44</v>
      </c>
      <c r="M109" s="87" t="s">
        <v>180</v>
      </c>
      <c r="N109" s="22" t="s">
        <v>49</v>
      </c>
      <c r="O109" s="22" t="s">
        <v>59</v>
      </c>
      <c r="P109" s="26">
        <f>S109/100</f>
        <v>2900</v>
      </c>
      <c r="Q109" s="22" t="s">
        <v>160</v>
      </c>
      <c r="R109" s="22">
        <v>150</v>
      </c>
      <c r="S109" s="27">
        <f t="shared" si="11"/>
        <v>290000</v>
      </c>
      <c r="T109" s="28">
        <v>0</v>
      </c>
      <c r="U109" s="28">
        <v>0</v>
      </c>
      <c r="V109" s="28">
        <v>0</v>
      </c>
      <c r="W109" s="28">
        <v>290000</v>
      </c>
      <c r="X109" s="28">
        <v>0</v>
      </c>
      <c r="Y109" s="28">
        <v>0</v>
      </c>
      <c r="Z109" s="28">
        <v>0</v>
      </c>
    </row>
    <row r="110" spans="3:26" s="21" customFormat="1" ht="80.099999999999994" customHeight="1">
      <c r="C110" s="128">
        <v>19</v>
      </c>
      <c r="D110" s="22" t="s">
        <v>482</v>
      </c>
      <c r="E110" s="22">
        <v>2</v>
      </c>
      <c r="F110" s="87" t="s">
        <v>15</v>
      </c>
      <c r="G110" s="88" t="s">
        <v>89</v>
      </c>
      <c r="H110" s="87" t="s">
        <v>128</v>
      </c>
      <c r="I110" s="89" t="s">
        <v>325</v>
      </c>
      <c r="J110" s="90" t="s">
        <v>43</v>
      </c>
      <c r="K110" s="91" t="s">
        <v>152</v>
      </c>
      <c r="L110" s="92" t="s">
        <v>44</v>
      </c>
      <c r="M110" s="87" t="s">
        <v>326</v>
      </c>
      <c r="N110" s="22" t="s">
        <v>45</v>
      </c>
      <c r="O110" s="22" t="s">
        <v>317</v>
      </c>
      <c r="P110" s="26">
        <v>60</v>
      </c>
      <c r="Q110" s="22" t="s">
        <v>159</v>
      </c>
      <c r="R110" s="22">
        <v>400</v>
      </c>
      <c r="S110" s="27">
        <f t="shared" si="11"/>
        <v>480000</v>
      </c>
      <c r="T110" s="28">
        <v>0</v>
      </c>
      <c r="U110" s="28">
        <v>0</v>
      </c>
      <c r="V110" s="28">
        <v>0</v>
      </c>
      <c r="W110" s="28">
        <v>480000</v>
      </c>
      <c r="X110" s="28">
        <v>0</v>
      </c>
      <c r="Y110" s="28">
        <v>0</v>
      </c>
      <c r="Z110" s="28">
        <v>0</v>
      </c>
    </row>
    <row r="111" spans="3:26" s="21" customFormat="1" ht="80.099999999999994" customHeight="1">
      <c r="C111" s="128">
        <v>20</v>
      </c>
      <c r="D111" s="22" t="s">
        <v>483</v>
      </c>
      <c r="E111" s="22">
        <v>2</v>
      </c>
      <c r="F111" s="87" t="s">
        <v>8</v>
      </c>
      <c r="G111" s="88" t="s">
        <v>97</v>
      </c>
      <c r="H111" s="87" t="s">
        <v>135</v>
      </c>
      <c r="I111" s="89" t="s">
        <v>353</v>
      </c>
      <c r="J111" s="90" t="s">
        <v>43</v>
      </c>
      <c r="K111" s="91" t="s">
        <v>152</v>
      </c>
      <c r="L111" s="92" t="s">
        <v>44</v>
      </c>
      <c r="M111" s="87" t="s">
        <v>343</v>
      </c>
      <c r="N111" s="22" t="s">
        <v>49</v>
      </c>
      <c r="O111" s="22" t="s">
        <v>59</v>
      </c>
      <c r="P111" s="26">
        <v>16000</v>
      </c>
      <c r="Q111" s="22" t="s">
        <v>160</v>
      </c>
      <c r="R111" s="22">
        <v>20000</v>
      </c>
      <c r="S111" s="27">
        <f t="shared" si="11"/>
        <v>1600000</v>
      </c>
      <c r="T111" s="28">
        <v>0</v>
      </c>
      <c r="U111" s="28">
        <v>0</v>
      </c>
      <c r="V111" s="28">
        <v>0</v>
      </c>
      <c r="W111" s="28">
        <v>1600000</v>
      </c>
      <c r="X111" s="28">
        <v>0</v>
      </c>
      <c r="Y111" s="28">
        <v>0</v>
      </c>
      <c r="Z111" s="28">
        <v>0</v>
      </c>
    </row>
    <row r="112" spans="3:26" s="21" customFormat="1" ht="80.099999999999994" customHeight="1">
      <c r="C112" s="128">
        <v>21</v>
      </c>
      <c r="D112" s="22" t="s">
        <v>484</v>
      </c>
      <c r="E112" s="22">
        <v>2</v>
      </c>
      <c r="F112" s="87" t="s">
        <v>12</v>
      </c>
      <c r="G112" s="88" t="s">
        <v>66</v>
      </c>
      <c r="H112" s="87" t="s">
        <v>12</v>
      </c>
      <c r="I112" s="89" t="s">
        <v>354</v>
      </c>
      <c r="J112" s="90" t="s">
        <v>57</v>
      </c>
      <c r="K112" s="91" t="s">
        <v>152</v>
      </c>
      <c r="L112" s="92" t="s">
        <v>44</v>
      </c>
      <c r="M112" s="87" t="s">
        <v>342</v>
      </c>
      <c r="N112" s="22" t="s">
        <v>49</v>
      </c>
      <c r="O112" s="22" t="s">
        <v>59</v>
      </c>
      <c r="P112" s="26">
        <v>17000</v>
      </c>
      <c r="Q112" s="22" t="s">
        <v>160</v>
      </c>
      <c r="R112" s="22">
        <v>15000</v>
      </c>
      <c r="S112" s="27">
        <f t="shared" si="11"/>
        <v>1700000</v>
      </c>
      <c r="T112" s="28">
        <v>0</v>
      </c>
      <c r="U112" s="28">
        <v>0</v>
      </c>
      <c r="V112" s="28">
        <v>0</v>
      </c>
      <c r="W112" s="28">
        <v>1700000</v>
      </c>
      <c r="X112" s="28">
        <v>0</v>
      </c>
      <c r="Y112" s="28">
        <v>0</v>
      </c>
      <c r="Z112" s="28">
        <v>0</v>
      </c>
    </row>
    <row r="113" spans="3:26" s="21" customFormat="1" ht="80.099999999999994" customHeight="1">
      <c r="C113" s="128">
        <v>22</v>
      </c>
      <c r="D113" s="22" t="s">
        <v>485</v>
      </c>
      <c r="E113" s="22">
        <v>2</v>
      </c>
      <c r="F113" s="87" t="s">
        <v>12</v>
      </c>
      <c r="G113" s="88" t="s">
        <v>66</v>
      </c>
      <c r="H113" s="87" t="s">
        <v>12</v>
      </c>
      <c r="I113" s="89" t="s">
        <v>354</v>
      </c>
      <c r="J113" s="90" t="s">
        <v>57</v>
      </c>
      <c r="K113" s="91" t="s">
        <v>152</v>
      </c>
      <c r="L113" s="92" t="s">
        <v>44</v>
      </c>
      <c r="M113" s="87" t="s">
        <v>361</v>
      </c>
      <c r="N113" s="22" t="s">
        <v>49</v>
      </c>
      <c r="O113" s="22" t="s">
        <v>59</v>
      </c>
      <c r="P113" s="26">
        <v>17000</v>
      </c>
      <c r="Q113" s="22" t="s">
        <v>160</v>
      </c>
      <c r="R113" s="22">
        <v>100000</v>
      </c>
      <c r="S113" s="27">
        <f t="shared" si="11"/>
        <v>1700000</v>
      </c>
      <c r="T113" s="28">
        <v>0</v>
      </c>
      <c r="U113" s="28">
        <v>0</v>
      </c>
      <c r="V113" s="28">
        <v>0</v>
      </c>
      <c r="W113" s="28">
        <v>1700000</v>
      </c>
      <c r="X113" s="28">
        <v>0</v>
      </c>
      <c r="Y113" s="28">
        <v>0</v>
      </c>
      <c r="Z113" s="28">
        <v>0</v>
      </c>
    </row>
    <row r="114" spans="3:26" s="21" customFormat="1" ht="80.099999999999994" customHeight="1">
      <c r="C114" s="128">
        <v>23</v>
      </c>
      <c r="D114" s="22" t="s">
        <v>486</v>
      </c>
      <c r="E114" s="22">
        <v>2</v>
      </c>
      <c r="F114" s="87" t="s">
        <v>7</v>
      </c>
      <c r="G114" s="88" t="s">
        <v>71</v>
      </c>
      <c r="H114" s="87" t="s">
        <v>113</v>
      </c>
      <c r="I114" s="89" t="s">
        <v>7</v>
      </c>
      <c r="J114" s="90" t="s">
        <v>56</v>
      </c>
      <c r="K114" s="91" t="s">
        <v>152</v>
      </c>
      <c r="L114" s="92" t="s">
        <v>44</v>
      </c>
      <c r="M114" s="87" t="s">
        <v>180</v>
      </c>
      <c r="N114" s="22" t="s">
        <v>49</v>
      </c>
      <c r="O114" s="22" t="s">
        <v>59</v>
      </c>
      <c r="P114" s="26">
        <f>S114/100</f>
        <v>2900</v>
      </c>
      <c r="Q114" s="22" t="s">
        <v>160</v>
      </c>
      <c r="R114" s="22">
        <v>150</v>
      </c>
      <c r="S114" s="27">
        <f t="shared" si="11"/>
        <v>290000</v>
      </c>
      <c r="T114" s="28">
        <v>0</v>
      </c>
      <c r="U114" s="28">
        <v>0</v>
      </c>
      <c r="V114" s="28">
        <v>0</v>
      </c>
      <c r="W114" s="28">
        <v>290000</v>
      </c>
      <c r="X114" s="28">
        <v>0</v>
      </c>
      <c r="Y114" s="28">
        <v>0</v>
      </c>
      <c r="Z114" s="28">
        <v>0</v>
      </c>
    </row>
    <row r="115" spans="3:26" s="21" customFormat="1" ht="80.099999999999994" customHeight="1">
      <c r="C115" s="128">
        <v>24</v>
      </c>
      <c r="D115" s="22" t="s">
        <v>511</v>
      </c>
      <c r="E115" s="22">
        <v>2</v>
      </c>
      <c r="F115" s="87" t="s">
        <v>11</v>
      </c>
      <c r="G115" s="88" t="s">
        <v>82</v>
      </c>
      <c r="H115" s="87" t="s">
        <v>63</v>
      </c>
      <c r="I115" s="89" t="s">
        <v>64</v>
      </c>
      <c r="J115" s="90" t="s">
        <v>56</v>
      </c>
      <c r="K115" s="91" t="s">
        <v>152</v>
      </c>
      <c r="L115" s="92" t="s">
        <v>44</v>
      </c>
      <c r="M115" s="87" t="s">
        <v>179</v>
      </c>
      <c r="N115" s="22" t="s">
        <v>49</v>
      </c>
      <c r="O115" s="22" t="s">
        <v>59</v>
      </c>
      <c r="P115" s="26">
        <v>4800</v>
      </c>
      <c r="Q115" s="22" t="s">
        <v>160</v>
      </c>
      <c r="R115" s="22">
        <v>150</v>
      </c>
      <c r="S115" s="27">
        <f>SUM(T115:Z115)</f>
        <v>190000</v>
      </c>
      <c r="T115" s="28">
        <v>0</v>
      </c>
      <c r="U115" s="28">
        <v>0</v>
      </c>
      <c r="V115" s="28">
        <v>0</v>
      </c>
      <c r="W115" s="28">
        <v>190000</v>
      </c>
      <c r="X115" s="28">
        <v>0</v>
      </c>
      <c r="Y115" s="28">
        <v>0</v>
      </c>
      <c r="Z115" s="28">
        <v>0</v>
      </c>
    </row>
    <row r="116" spans="3:26" s="21" customFormat="1" ht="80.099999999999994" customHeight="1">
      <c r="C116" s="128">
        <v>25</v>
      </c>
      <c r="D116" s="22" t="s">
        <v>487</v>
      </c>
      <c r="E116" s="22">
        <v>2</v>
      </c>
      <c r="F116" s="87" t="s">
        <v>8</v>
      </c>
      <c r="G116" s="88" t="s">
        <v>97</v>
      </c>
      <c r="H116" s="87" t="s">
        <v>135</v>
      </c>
      <c r="I116" s="89" t="s">
        <v>8</v>
      </c>
      <c r="J116" s="90" t="s">
        <v>43</v>
      </c>
      <c r="K116" s="91" t="s">
        <v>152</v>
      </c>
      <c r="L116" s="92" t="s">
        <v>44</v>
      </c>
      <c r="M116" s="87" t="s">
        <v>180</v>
      </c>
      <c r="N116" s="22" t="s">
        <v>49</v>
      </c>
      <c r="O116" s="22" t="s">
        <v>59</v>
      </c>
      <c r="P116" s="26">
        <f>S116/100</f>
        <v>2900</v>
      </c>
      <c r="Q116" s="22" t="s">
        <v>160</v>
      </c>
      <c r="R116" s="22">
        <v>150</v>
      </c>
      <c r="S116" s="27">
        <f t="shared" si="11"/>
        <v>290000</v>
      </c>
      <c r="T116" s="28">
        <v>0</v>
      </c>
      <c r="U116" s="28">
        <v>0</v>
      </c>
      <c r="V116" s="28">
        <v>0</v>
      </c>
      <c r="W116" s="28">
        <v>290000</v>
      </c>
      <c r="X116" s="28">
        <v>0</v>
      </c>
      <c r="Y116" s="28">
        <v>0</v>
      </c>
      <c r="Z116" s="28">
        <v>0</v>
      </c>
    </row>
    <row r="117" spans="3:26" s="21" customFormat="1" ht="80.099999999999994" customHeight="1">
      <c r="C117" s="128">
        <v>26</v>
      </c>
      <c r="D117" s="22" t="s">
        <v>488</v>
      </c>
      <c r="E117" s="22">
        <v>2</v>
      </c>
      <c r="F117" s="87" t="s">
        <v>9</v>
      </c>
      <c r="G117" s="88" t="s">
        <v>86</v>
      </c>
      <c r="H117" s="87" t="s">
        <v>9</v>
      </c>
      <c r="I117" s="89" t="s">
        <v>9</v>
      </c>
      <c r="J117" s="90" t="s">
        <v>56</v>
      </c>
      <c r="K117" s="91" t="s">
        <v>152</v>
      </c>
      <c r="L117" s="92" t="s">
        <v>44</v>
      </c>
      <c r="M117" s="87" t="s">
        <v>179</v>
      </c>
      <c r="N117" s="22" t="s">
        <v>49</v>
      </c>
      <c r="O117" s="22" t="s">
        <v>59</v>
      </c>
      <c r="P117" s="26">
        <f>S117/100</f>
        <v>1900</v>
      </c>
      <c r="Q117" s="22" t="s">
        <v>160</v>
      </c>
      <c r="R117" s="22">
        <v>300</v>
      </c>
      <c r="S117" s="27">
        <f t="shared" si="11"/>
        <v>190000</v>
      </c>
      <c r="T117" s="28">
        <v>0</v>
      </c>
      <c r="U117" s="28">
        <v>0</v>
      </c>
      <c r="V117" s="28">
        <v>0</v>
      </c>
      <c r="W117" s="28">
        <v>190000</v>
      </c>
      <c r="X117" s="28">
        <v>0</v>
      </c>
      <c r="Y117" s="28">
        <v>0</v>
      </c>
      <c r="Z117" s="28">
        <v>0</v>
      </c>
    </row>
    <row r="118" spans="3:26" s="21" customFormat="1" ht="80.099999999999994" customHeight="1">
      <c r="C118" s="128">
        <v>27</v>
      </c>
      <c r="D118" s="22" t="s">
        <v>489</v>
      </c>
      <c r="E118" s="22">
        <v>2</v>
      </c>
      <c r="F118" s="87" t="s">
        <v>9</v>
      </c>
      <c r="G118" s="88" t="s">
        <v>86</v>
      </c>
      <c r="H118" s="87" t="s">
        <v>9</v>
      </c>
      <c r="I118" s="89" t="s">
        <v>210</v>
      </c>
      <c r="J118" s="90" t="s">
        <v>56</v>
      </c>
      <c r="K118" s="91" t="s">
        <v>152</v>
      </c>
      <c r="L118" s="92" t="s">
        <v>44</v>
      </c>
      <c r="M118" s="87" t="s">
        <v>209</v>
      </c>
      <c r="N118" s="22" t="s">
        <v>49</v>
      </c>
      <c r="O118" s="22" t="s">
        <v>59</v>
      </c>
      <c r="P118" s="26">
        <v>35</v>
      </c>
      <c r="Q118" s="22" t="s">
        <v>159</v>
      </c>
      <c r="R118" s="22">
        <v>385</v>
      </c>
      <c r="S118" s="27">
        <f t="shared" si="11"/>
        <v>140000</v>
      </c>
      <c r="T118" s="28">
        <v>0</v>
      </c>
      <c r="U118" s="28">
        <v>0</v>
      </c>
      <c r="V118" s="28">
        <v>0</v>
      </c>
      <c r="W118" s="28">
        <v>140000</v>
      </c>
      <c r="X118" s="28">
        <v>0</v>
      </c>
      <c r="Y118" s="28">
        <v>0</v>
      </c>
      <c r="Z118" s="28">
        <v>0</v>
      </c>
    </row>
    <row r="119" spans="3:26" s="21" customFormat="1" ht="80.099999999999994" customHeight="1">
      <c r="C119" s="128">
        <v>28</v>
      </c>
      <c r="D119" s="22" t="s">
        <v>490</v>
      </c>
      <c r="E119" s="22">
        <v>2</v>
      </c>
      <c r="F119" s="87" t="s">
        <v>17</v>
      </c>
      <c r="G119" s="88" t="s">
        <v>88</v>
      </c>
      <c r="H119" s="87" t="s">
        <v>127</v>
      </c>
      <c r="I119" s="89" t="s">
        <v>168</v>
      </c>
      <c r="J119" s="90" t="s">
        <v>43</v>
      </c>
      <c r="K119" s="91" t="s">
        <v>152</v>
      </c>
      <c r="L119" s="92" t="s">
        <v>44</v>
      </c>
      <c r="M119" s="87" t="s">
        <v>242</v>
      </c>
      <c r="N119" s="22" t="s">
        <v>49</v>
      </c>
      <c r="O119" s="22" t="s">
        <v>59</v>
      </c>
      <c r="P119" s="26">
        <v>300</v>
      </c>
      <c r="Q119" s="22" t="s">
        <v>160</v>
      </c>
      <c r="R119" s="22">
        <v>1000</v>
      </c>
      <c r="S119" s="27">
        <f t="shared" si="11"/>
        <v>380000</v>
      </c>
      <c r="T119" s="28">
        <v>0</v>
      </c>
      <c r="U119" s="28">
        <v>0</v>
      </c>
      <c r="V119" s="28">
        <v>0</v>
      </c>
      <c r="W119" s="28">
        <v>380000</v>
      </c>
      <c r="X119" s="28">
        <v>0</v>
      </c>
      <c r="Y119" s="28">
        <v>0</v>
      </c>
      <c r="Z119" s="28">
        <v>0</v>
      </c>
    </row>
    <row r="120" spans="3:26" s="21" customFormat="1" ht="80.099999999999994" customHeight="1">
      <c r="C120" s="128">
        <v>29</v>
      </c>
      <c r="D120" s="22" t="s">
        <v>491</v>
      </c>
      <c r="E120" s="22">
        <v>2</v>
      </c>
      <c r="F120" s="87" t="s">
        <v>17</v>
      </c>
      <c r="G120" s="88" t="s">
        <v>87</v>
      </c>
      <c r="H120" s="87" t="s">
        <v>126</v>
      </c>
      <c r="I120" s="89" t="s">
        <v>243</v>
      </c>
      <c r="J120" s="90" t="s">
        <v>43</v>
      </c>
      <c r="K120" s="91" t="s">
        <v>152</v>
      </c>
      <c r="L120" s="92" t="s">
        <v>44</v>
      </c>
      <c r="M120" s="87" t="s">
        <v>265</v>
      </c>
      <c r="N120" s="22" t="s">
        <v>49</v>
      </c>
      <c r="O120" s="22" t="s">
        <v>59</v>
      </c>
      <c r="P120" s="26">
        <v>600</v>
      </c>
      <c r="Q120" s="22" t="s">
        <v>160</v>
      </c>
      <c r="R120" s="22">
        <v>300</v>
      </c>
      <c r="S120" s="27">
        <f t="shared" si="11"/>
        <v>575000</v>
      </c>
      <c r="T120" s="28">
        <v>0</v>
      </c>
      <c r="U120" s="28">
        <v>0</v>
      </c>
      <c r="V120" s="28">
        <v>0</v>
      </c>
      <c r="W120" s="28">
        <v>575000</v>
      </c>
      <c r="X120" s="28">
        <v>0</v>
      </c>
      <c r="Y120" s="28">
        <v>0</v>
      </c>
      <c r="Z120" s="28">
        <v>0</v>
      </c>
    </row>
    <row r="121" spans="3:26" s="21" customFormat="1" ht="80.099999999999994" customHeight="1">
      <c r="C121" s="128">
        <v>30</v>
      </c>
      <c r="D121" s="22" t="s">
        <v>492</v>
      </c>
      <c r="E121" s="22">
        <v>2</v>
      </c>
      <c r="F121" s="87" t="s">
        <v>17</v>
      </c>
      <c r="G121" s="88" t="s">
        <v>93</v>
      </c>
      <c r="H121" s="87" t="s">
        <v>131</v>
      </c>
      <c r="I121" s="89" t="s">
        <v>264</v>
      </c>
      <c r="J121" s="90" t="s">
        <v>43</v>
      </c>
      <c r="K121" s="91" t="s">
        <v>152</v>
      </c>
      <c r="L121" s="92" t="s">
        <v>44</v>
      </c>
      <c r="M121" s="87" t="s">
        <v>266</v>
      </c>
      <c r="N121" s="22" t="s">
        <v>45</v>
      </c>
      <c r="O121" s="22" t="s">
        <v>317</v>
      </c>
      <c r="P121" s="26">
        <v>840</v>
      </c>
      <c r="Q121" s="22" t="s">
        <v>160</v>
      </c>
      <c r="R121" s="22">
        <v>300</v>
      </c>
      <c r="S121" s="27">
        <f t="shared" si="11"/>
        <v>1350000</v>
      </c>
      <c r="T121" s="28">
        <v>0</v>
      </c>
      <c r="U121" s="28">
        <v>0</v>
      </c>
      <c r="V121" s="28">
        <v>0</v>
      </c>
      <c r="W121" s="28">
        <v>1350000</v>
      </c>
      <c r="X121" s="28">
        <v>0</v>
      </c>
      <c r="Y121" s="28">
        <v>0</v>
      </c>
      <c r="Z121" s="28">
        <v>0</v>
      </c>
    </row>
    <row r="122" spans="3:26" s="21" customFormat="1" ht="80.099999999999994" customHeight="1">
      <c r="C122" s="128">
        <v>31</v>
      </c>
      <c r="D122" s="22" t="s">
        <v>493</v>
      </c>
      <c r="E122" s="22">
        <v>2</v>
      </c>
      <c r="F122" s="87" t="s">
        <v>17</v>
      </c>
      <c r="G122" s="88" t="s">
        <v>88</v>
      </c>
      <c r="H122" s="87" t="s">
        <v>127</v>
      </c>
      <c r="I122" s="89" t="s">
        <v>17</v>
      </c>
      <c r="J122" s="90" t="s">
        <v>43</v>
      </c>
      <c r="K122" s="91" t="s">
        <v>152</v>
      </c>
      <c r="L122" s="92" t="s">
        <v>44</v>
      </c>
      <c r="M122" s="87" t="s">
        <v>180</v>
      </c>
      <c r="N122" s="22" t="s">
        <v>49</v>
      </c>
      <c r="O122" s="22" t="s">
        <v>59</v>
      </c>
      <c r="P122" s="26">
        <f>S122/100</f>
        <v>2900</v>
      </c>
      <c r="Q122" s="22" t="s">
        <v>160</v>
      </c>
      <c r="R122" s="22">
        <v>150</v>
      </c>
      <c r="S122" s="27">
        <f t="shared" si="11"/>
        <v>290000</v>
      </c>
      <c r="T122" s="28">
        <v>0</v>
      </c>
      <c r="U122" s="28">
        <v>0</v>
      </c>
      <c r="V122" s="28">
        <v>0</v>
      </c>
      <c r="W122" s="28">
        <v>290000</v>
      </c>
      <c r="X122" s="28">
        <v>0</v>
      </c>
      <c r="Y122" s="28">
        <v>0</v>
      </c>
      <c r="Z122" s="28">
        <v>0</v>
      </c>
    </row>
    <row r="123" spans="3:26" s="21" customFormat="1" ht="80.099999999999994" customHeight="1">
      <c r="C123" s="128">
        <v>32</v>
      </c>
      <c r="D123" s="22" t="s">
        <v>494</v>
      </c>
      <c r="E123" s="22">
        <v>2</v>
      </c>
      <c r="F123" s="87" t="s">
        <v>1</v>
      </c>
      <c r="G123" s="88" t="s">
        <v>103</v>
      </c>
      <c r="H123" s="87" t="s">
        <v>140</v>
      </c>
      <c r="I123" s="89" t="s">
        <v>292</v>
      </c>
      <c r="J123" s="90" t="s">
        <v>43</v>
      </c>
      <c r="K123" s="91" t="s">
        <v>152</v>
      </c>
      <c r="L123" s="92" t="s">
        <v>44</v>
      </c>
      <c r="M123" s="87" t="s">
        <v>293</v>
      </c>
      <c r="N123" s="22" t="s">
        <v>45</v>
      </c>
      <c r="O123" s="22" t="s">
        <v>317</v>
      </c>
      <c r="P123" s="26">
        <v>2</v>
      </c>
      <c r="Q123" s="22" t="s">
        <v>162</v>
      </c>
      <c r="R123" s="22">
        <v>1000</v>
      </c>
      <c r="S123" s="27">
        <f t="shared" si="11"/>
        <v>450000</v>
      </c>
      <c r="T123" s="28">
        <v>0</v>
      </c>
      <c r="U123" s="28">
        <v>0</v>
      </c>
      <c r="V123" s="28">
        <v>0</v>
      </c>
      <c r="W123" s="28">
        <v>450000</v>
      </c>
      <c r="X123" s="28">
        <v>0</v>
      </c>
      <c r="Y123" s="28">
        <v>0</v>
      </c>
      <c r="Z123" s="28">
        <v>0</v>
      </c>
    </row>
    <row r="124" spans="3:26" s="21" customFormat="1" ht="80.099999999999994" customHeight="1">
      <c r="C124" s="128">
        <v>33</v>
      </c>
      <c r="D124" s="22" t="s">
        <v>495</v>
      </c>
      <c r="E124" s="22">
        <v>2</v>
      </c>
      <c r="F124" s="87" t="s">
        <v>1</v>
      </c>
      <c r="G124" s="88" t="s">
        <v>103</v>
      </c>
      <c r="H124" s="87" t="s">
        <v>140</v>
      </c>
      <c r="I124" s="89" t="s">
        <v>1</v>
      </c>
      <c r="J124" s="90" t="s">
        <v>43</v>
      </c>
      <c r="K124" s="91" t="s">
        <v>152</v>
      </c>
      <c r="L124" s="92" t="s">
        <v>44</v>
      </c>
      <c r="M124" s="87" t="s">
        <v>180</v>
      </c>
      <c r="N124" s="22" t="s">
        <v>49</v>
      </c>
      <c r="O124" s="22" t="s">
        <v>59</v>
      </c>
      <c r="P124" s="26">
        <v>1</v>
      </c>
      <c r="Q124" s="22" t="s">
        <v>52</v>
      </c>
      <c r="R124" s="22">
        <v>150</v>
      </c>
      <c r="S124" s="27">
        <f t="shared" si="11"/>
        <v>290000</v>
      </c>
      <c r="T124" s="28">
        <v>0</v>
      </c>
      <c r="U124" s="28">
        <v>0</v>
      </c>
      <c r="V124" s="28">
        <v>0</v>
      </c>
      <c r="W124" s="28">
        <v>290000</v>
      </c>
      <c r="X124" s="28">
        <v>0</v>
      </c>
      <c r="Y124" s="28">
        <v>0</v>
      </c>
      <c r="Z124" s="28">
        <v>0</v>
      </c>
    </row>
    <row r="125" spans="3:26" s="21" customFormat="1" ht="80.099999999999994" customHeight="1">
      <c r="C125" s="128">
        <v>34</v>
      </c>
      <c r="D125" s="22" t="s">
        <v>496</v>
      </c>
      <c r="E125" s="22">
        <v>2</v>
      </c>
      <c r="F125" s="87" t="s">
        <v>1</v>
      </c>
      <c r="G125" s="88" t="s">
        <v>81</v>
      </c>
      <c r="H125" s="87" t="s">
        <v>147</v>
      </c>
      <c r="I125" s="89" t="s">
        <v>349</v>
      </c>
      <c r="J125" s="90" t="s">
        <v>56</v>
      </c>
      <c r="K125" s="91" t="s">
        <v>152</v>
      </c>
      <c r="L125" s="92" t="s">
        <v>44</v>
      </c>
      <c r="M125" s="87" t="s">
        <v>283</v>
      </c>
      <c r="N125" s="22" t="s">
        <v>45</v>
      </c>
      <c r="O125" s="22" t="s">
        <v>317</v>
      </c>
      <c r="P125" s="26">
        <f>W125/2000</f>
        <v>475</v>
      </c>
      <c r="Q125" s="22" t="s">
        <v>160</v>
      </c>
      <c r="R125" s="22">
        <v>200</v>
      </c>
      <c r="S125" s="27">
        <f t="shared" si="11"/>
        <v>950000</v>
      </c>
      <c r="T125" s="28">
        <v>0</v>
      </c>
      <c r="U125" s="28">
        <v>0</v>
      </c>
      <c r="V125" s="28">
        <v>0</v>
      </c>
      <c r="W125" s="28">
        <v>950000</v>
      </c>
      <c r="X125" s="28">
        <v>0</v>
      </c>
      <c r="Y125" s="28">
        <v>0</v>
      </c>
      <c r="Z125" s="28">
        <v>0</v>
      </c>
    </row>
    <row r="126" spans="3:26" s="21" customFormat="1" ht="80.099999999999994" customHeight="1">
      <c r="C126" s="128">
        <v>35</v>
      </c>
      <c r="D126" s="22" t="s">
        <v>497</v>
      </c>
      <c r="E126" s="22">
        <v>2</v>
      </c>
      <c r="F126" s="87" t="s">
        <v>1</v>
      </c>
      <c r="G126" s="88" t="s">
        <v>81</v>
      </c>
      <c r="H126" s="87" t="s">
        <v>147</v>
      </c>
      <c r="I126" s="89" t="s">
        <v>348</v>
      </c>
      <c r="J126" s="90" t="s">
        <v>56</v>
      </c>
      <c r="K126" s="91" t="s">
        <v>152</v>
      </c>
      <c r="L126" s="92" t="s">
        <v>44</v>
      </c>
      <c r="M126" s="87" t="s">
        <v>347</v>
      </c>
      <c r="N126" s="22" t="s">
        <v>45</v>
      </c>
      <c r="O126" s="22" t="s">
        <v>317</v>
      </c>
      <c r="P126" s="26">
        <f>W126/2000</f>
        <v>625</v>
      </c>
      <c r="Q126" s="22" t="s">
        <v>160</v>
      </c>
      <c r="R126" s="22">
        <v>200</v>
      </c>
      <c r="S126" s="27">
        <f t="shared" si="11"/>
        <v>1250000</v>
      </c>
      <c r="T126" s="28">
        <v>0</v>
      </c>
      <c r="U126" s="28">
        <v>0</v>
      </c>
      <c r="V126" s="28">
        <v>0</v>
      </c>
      <c r="W126" s="28">
        <v>1250000</v>
      </c>
      <c r="X126" s="28">
        <v>0</v>
      </c>
      <c r="Y126" s="28">
        <v>0</v>
      </c>
      <c r="Z126" s="28">
        <v>0</v>
      </c>
    </row>
    <row r="127" spans="3:26" s="21" customFormat="1" ht="80.099999999999994" customHeight="1">
      <c r="C127" s="128">
        <v>36</v>
      </c>
      <c r="D127" s="22" t="s">
        <v>498</v>
      </c>
      <c r="E127" s="22">
        <v>2</v>
      </c>
      <c r="F127" s="87" t="s">
        <v>4</v>
      </c>
      <c r="G127" s="88" t="s">
        <v>70</v>
      </c>
      <c r="H127" s="87" t="s">
        <v>112</v>
      </c>
      <c r="I127" s="89" t="s">
        <v>4</v>
      </c>
      <c r="J127" s="90" t="s">
        <v>56</v>
      </c>
      <c r="K127" s="91" t="s">
        <v>152</v>
      </c>
      <c r="L127" s="92" t="s">
        <v>44</v>
      </c>
      <c r="M127" s="87" t="s">
        <v>180</v>
      </c>
      <c r="N127" s="22" t="s">
        <v>49</v>
      </c>
      <c r="O127" s="22" t="s">
        <v>59</v>
      </c>
      <c r="P127" s="26">
        <f>S127/100</f>
        <v>2900</v>
      </c>
      <c r="Q127" s="22" t="s">
        <v>160</v>
      </c>
      <c r="R127" s="22">
        <v>150</v>
      </c>
      <c r="S127" s="27">
        <f t="shared" si="11"/>
        <v>290000</v>
      </c>
      <c r="T127" s="28">
        <v>0</v>
      </c>
      <c r="U127" s="28">
        <v>0</v>
      </c>
      <c r="V127" s="28">
        <v>0</v>
      </c>
      <c r="W127" s="28">
        <v>290000</v>
      </c>
      <c r="X127" s="28">
        <v>0</v>
      </c>
      <c r="Y127" s="28">
        <v>0</v>
      </c>
      <c r="Z127" s="28">
        <v>0</v>
      </c>
    </row>
    <row r="128" spans="3:26" s="21" customFormat="1" ht="80.099999999999994" customHeight="1">
      <c r="C128" s="128">
        <v>37</v>
      </c>
      <c r="D128" s="22" t="s">
        <v>499</v>
      </c>
      <c r="E128" s="22">
        <v>2</v>
      </c>
      <c r="F128" s="87" t="s">
        <v>20</v>
      </c>
      <c r="G128" s="88" t="s">
        <v>91</v>
      </c>
      <c r="H128" s="87" t="s">
        <v>20</v>
      </c>
      <c r="I128" s="89" t="s">
        <v>20</v>
      </c>
      <c r="J128" s="90" t="s">
        <v>56</v>
      </c>
      <c r="K128" s="91" t="s">
        <v>152</v>
      </c>
      <c r="L128" s="92" t="s">
        <v>44</v>
      </c>
      <c r="M128" s="87" t="s">
        <v>180</v>
      </c>
      <c r="N128" s="22" t="s">
        <v>49</v>
      </c>
      <c r="O128" s="22" t="s">
        <v>59</v>
      </c>
      <c r="P128" s="26">
        <f>S128/100</f>
        <v>2900</v>
      </c>
      <c r="Q128" s="22" t="s">
        <v>160</v>
      </c>
      <c r="R128" s="22">
        <v>150</v>
      </c>
      <c r="S128" s="27">
        <f t="shared" si="11"/>
        <v>290000</v>
      </c>
      <c r="T128" s="28">
        <v>0</v>
      </c>
      <c r="U128" s="28">
        <v>0</v>
      </c>
      <c r="V128" s="28">
        <v>0</v>
      </c>
      <c r="W128" s="28">
        <v>290000</v>
      </c>
      <c r="X128" s="28">
        <v>0</v>
      </c>
      <c r="Y128" s="28">
        <v>0</v>
      </c>
      <c r="Z128" s="28">
        <v>0</v>
      </c>
    </row>
    <row r="129" spans="3:26" s="21" customFormat="1" ht="80.099999999999994" customHeight="1">
      <c r="C129" s="128">
        <v>38</v>
      </c>
      <c r="D129" s="22" t="s">
        <v>500</v>
      </c>
      <c r="E129" s="22">
        <v>2</v>
      </c>
      <c r="F129" s="87" t="s">
        <v>20</v>
      </c>
      <c r="G129" s="88" t="s">
        <v>91</v>
      </c>
      <c r="H129" s="87" t="s">
        <v>20</v>
      </c>
      <c r="I129" s="89" t="s">
        <v>203</v>
      </c>
      <c r="J129" s="90" t="s">
        <v>56</v>
      </c>
      <c r="K129" s="91" t="s">
        <v>152</v>
      </c>
      <c r="L129" s="92" t="s">
        <v>44</v>
      </c>
      <c r="M129" s="87" t="s">
        <v>371</v>
      </c>
      <c r="N129" s="22" t="s">
        <v>45</v>
      </c>
      <c r="O129" s="22" t="s">
        <v>358</v>
      </c>
      <c r="P129" s="26">
        <v>900</v>
      </c>
      <c r="Q129" s="22" t="s">
        <v>160</v>
      </c>
      <c r="R129" s="22">
        <v>500</v>
      </c>
      <c r="S129" s="27">
        <f t="shared" si="11"/>
        <v>2600000</v>
      </c>
      <c r="T129" s="28">
        <v>0</v>
      </c>
      <c r="U129" s="28">
        <v>0</v>
      </c>
      <c r="V129" s="28">
        <v>0</v>
      </c>
      <c r="W129" s="28">
        <v>2600000</v>
      </c>
      <c r="X129" s="28">
        <v>0</v>
      </c>
      <c r="Y129" s="28">
        <v>0</v>
      </c>
      <c r="Z129" s="28">
        <v>0</v>
      </c>
    </row>
    <row r="130" spans="3:26" s="17" customFormat="1" ht="33.75" customHeight="1">
      <c r="C130" s="85"/>
      <c r="D130" s="19"/>
      <c r="E130" s="19"/>
      <c r="F130" s="19"/>
      <c r="G130" s="100"/>
      <c r="H130" s="13"/>
      <c r="I130" s="14"/>
      <c r="J130" s="15"/>
      <c r="K130" s="100"/>
      <c r="L130" s="101"/>
      <c r="M130" s="19"/>
      <c r="N130" s="19"/>
      <c r="O130" s="19"/>
      <c r="P130" s="102"/>
      <c r="Q130" s="19"/>
      <c r="R130" s="142" t="s">
        <v>382</v>
      </c>
      <c r="S130" s="136">
        <f>SUM(S92:S129)</f>
        <v>27845000</v>
      </c>
      <c r="T130" s="136">
        <f>SUM(T92:T129)</f>
        <v>0</v>
      </c>
      <c r="U130" s="136">
        <f t="shared" ref="U130:Z130" si="12">SUM(U92:U129)</f>
        <v>0</v>
      </c>
      <c r="V130" s="136">
        <f t="shared" si="12"/>
        <v>0</v>
      </c>
      <c r="W130" s="136">
        <f t="shared" si="12"/>
        <v>27845000</v>
      </c>
      <c r="X130" s="136">
        <f t="shared" si="12"/>
        <v>0</v>
      </c>
      <c r="Y130" s="136">
        <f t="shared" si="12"/>
        <v>0</v>
      </c>
      <c r="Z130" s="136">
        <f t="shared" si="12"/>
        <v>0</v>
      </c>
    </row>
    <row r="131" spans="3:26" s="99" customFormat="1" ht="28.5" customHeight="1">
      <c r="C131" s="137" t="s">
        <v>384</v>
      </c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38"/>
      <c r="R131" s="138"/>
      <c r="S131" s="140"/>
      <c r="T131" s="140"/>
      <c r="U131" s="140"/>
      <c r="V131" s="140"/>
      <c r="W131" s="140"/>
      <c r="X131" s="140"/>
      <c r="Y131" s="140"/>
      <c r="Z131" s="140"/>
    </row>
    <row r="132" spans="3:26" s="21" customFormat="1" ht="80.099999999999994" customHeight="1">
      <c r="C132" s="128">
        <v>1</v>
      </c>
      <c r="D132" s="22" t="s">
        <v>501</v>
      </c>
      <c r="E132" s="22">
        <v>2</v>
      </c>
      <c r="F132" s="87" t="s">
        <v>0</v>
      </c>
      <c r="G132" s="88" t="s">
        <v>66</v>
      </c>
      <c r="H132" s="87" t="s">
        <v>12</v>
      </c>
      <c r="I132" s="89" t="s">
        <v>281</v>
      </c>
      <c r="J132" s="90" t="s">
        <v>57</v>
      </c>
      <c r="K132" s="91" t="s">
        <v>152</v>
      </c>
      <c r="L132" s="92" t="s">
        <v>44</v>
      </c>
      <c r="M132" s="87" t="s">
        <v>150</v>
      </c>
      <c r="N132" s="22" t="s">
        <v>49</v>
      </c>
      <c r="O132" s="22" t="s">
        <v>59</v>
      </c>
      <c r="P132" s="26">
        <v>1</v>
      </c>
      <c r="Q132" s="22" t="s">
        <v>52</v>
      </c>
      <c r="R132" s="22">
        <v>300</v>
      </c>
      <c r="S132" s="27">
        <f t="shared" ref="S132:S142" si="13">SUM(T132:Z132)</f>
        <v>145000</v>
      </c>
      <c r="T132" s="28">
        <v>0</v>
      </c>
      <c r="U132" s="28">
        <v>0</v>
      </c>
      <c r="V132" s="28">
        <v>0</v>
      </c>
      <c r="W132" s="28">
        <v>145000</v>
      </c>
      <c r="X132" s="28">
        <v>0</v>
      </c>
      <c r="Y132" s="28">
        <v>0</v>
      </c>
      <c r="Z132" s="28">
        <v>0</v>
      </c>
    </row>
    <row r="133" spans="3:26" s="21" customFormat="1" ht="80.099999999999994" customHeight="1">
      <c r="C133" s="128">
        <v>2</v>
      </c>
      <c r="D133" s="22" t="s">
        <v>502</v>
      </c>
      <c r="E133" s="22">
        <v>2</v>
      </c>
      <c r="F133" s="87" t="s">
        <v>0</v>
      </c>
      <c r="G133" s="88" t="s">
        <v>66</v>
      </c>
      <c r="H133" s="87" t="s">
        <v>12</v>
      </c>
      <c r="I133" s="89" t="s">
        <v>319</v>
      </c>
      <c r="J133" s="90" t="s">
        <v>57</v>
      </c>
      <c r="K133" s="91" t="s">
        <v>152</v>
      </c>
      <c r="L133" s="92" t="s">
        <v>44</v>
      </c>
      <c r="M133" s="87" t="s">
        <v>150</v>
      </c>
      <c r="N133" s="22" t="s">
        <v>49</v>
      </c>
      <c r="O133" s="22" t="s">
        <v>59</v>
      </c>
      <c r="P133" s="26">
        <v>950</v>
      </c>
      <c r="Q133" s="22" t="s">
        <v>159</v>
      </c>
      <c r="R133" s="22">
        <v>300</v>
      </c>
      <c r="S133" s="27">
        <f t="shared" si="13"/>
        <v>750000</v>
      </c>
      <c r="T133" s="28">
        <v>0</v>
      </c>
      <c r="U133" s="28">
        <v>0</v>
      </c>
      <c r="V133" s="28">
        <v>0</v>
      </c>
      <c r="W133" s="28">
        <v>750000</v>
      </c>
      <c r="X133" s="28">
        <v>0</v>
      </c>
      <c r="Y133" s="28">
        <v>0</v>
      </c>
      <c r="Z133" s="28">
        <v>0</v>
      </c>
    </row>
    <row r="134" spans="3:26" s="21" customFormat="1" ht="80.099999999999994" customHeight="1">
      <c r="C134" s="128">
        <v>3</v>
      </c>
      <c r="D134" s="22" t="s">
        <v>503</v>
      </c>
      <c r="E134" s="22">
        <v>2</v>
      </c>
      <c r="F134" s="87" t="s">
        <v>0</v>
      </c>
      <c r="G134" s="88" t="s">
        <v>66</v>
      </c>
      <c r="H134" s="87" t="s">
        <v>12</v>
      </c>
      <c r="I134" s="89" t="s">
        <v>282</v>
      </c>
      <c r="J134" s="90" t="s">
        <v>57</v>
      </c>
      <c r="K134" s="91" t="s">
        <v>152</v>
      </c>
      <c r="L134" s="92" t="s">
        <v>44</v>
      </c>
      <c r="M134" s="87" t="s">
        <v>150</v>
      </c>
      <c r="N134" s="22" t="s">
        <v>49</v>
      </c>
      <c r="O134" s="22" t="s">
        <v>59</v>
      </c>
      <c r="P134" s="26">
        <v>1</v>
      </c>
      <c r="Q134" s="22" t="s">
        <v>52</v>
      </c>
      <c r="R134" s="22">
        <v>300</v>
      </c>
      <c r="S134" s="27">
        <f t="shared" si="13"/>
        <v>290000</v>
      </c>
      <c r="T134" s="28">
        <v>0</v>
      </c>
      <c r="U134" s="28">
        <v>0</v>
      </c>
      <c r="V134" s="28">
        <v>0</v>
      </c>
      <c r="W134" s="28">
        <v>290000</v>
      </c>
      <c r="X134" s="28">
        <v>0</v>
      </c>
      <c r="Y134" s="28">
        <v>0</v>
      </c>
      <c r="Z134" s="28">
        <v>0</v>
      </c>
    </row>
    <row r="135" spans="3:26" s="21" customFormat="1" ht="80.099999999999994" customHeight="1">
      <c r="C135" s="128">
        <v>4</v>
      </c>
      <c r="D135" s="22" t="s">
        <v>504</v>
      </c>
      <c r="E135" s="22">
        <v>2</v>
      </c>
      <c r="F135" s="87" t="s">
        <v>10</v>
      </c>
      <c r="G135" s="88" t="s">
        <v>106</v>
      </c>
      <c r="H135" s="87" t="s">
        <v>142</v>
      </c>
      <c r="I135" s="89" t="s">
        <v>287</v>
      </c>
      <c r="J135" s="90" t="s">
        <v>56</v>
      </c>
      <c r="K135" s="91" t="s">
        <v>152</v>
      </c>
      <c r="L135" s="92" t="s">
        <v>44</v>
      </c>
      <c r="M135" s="87" t="s">
        <v>337</v>
      </c>
      <c r="N135" s="22" t="s">
        <v>49</v>
      </c>
      <c r="O135" s="22" t="s">
        <v>59</v>
      </c>
      <c r="P135" s="26">
        <v>35</v>
      </c>
      <c r="Q135" s="22" t="s">
        <v>315</v>
      </c>
      <c r="R135" s="22">
        <v>80</v>
      </c>
      <c r="S135" s="27">
        <f t="shared" si="13"/>
        <v>250000</v>
      </c>
      <c r="T135" s="28">
        <v>0</v>
      </c>
      <c r="U135" s="28">
        <v>0</v>
      </c>
      <c r="V135" s="28">
        <v>0</v>
      </c>
      <c r="W135" s="28">
        <v>250000</v>
      </c>
      <c r="X135" s="28">
        <v>0</v>
      </c>
      <c r="Y135" s="28">
        <v>0</v>
      </c>
      <c r="Z135" s="28">
        <v>0</v>
      </c>
    </row>
    <row r="136" spans="3:26" s="21" customFormat="1" ht="80.099999999999994" customHeight="1">
      <c r="C136" s="128">
        <v>5</v>
      </c>
      <c r="D136" s="22" t="s">
        <v>505</v>
      </c>
      <c r="E136" s="22"/>
      <c r="F136" s="87" t="s">
        <v>65</v>
      </c>
      <c r="G136" s="88" t="s">
        <v>75</v>
      </c>
      <c r="H136" s="87" t="s">
        <v>117</v>
      </c>
      <c r="I136" s="89" t="s">
        <v>300</v>
      </c>
      <c r="J136" s="90" t="s">
        <v>43</v>
      </c>
      <c r="K136" s="91" t="s">
        <v>152</v>
      </c>
      <c r="L136" s="92" t="s">
        <v>44</v>
      </c>
      <c r="M136" s="87" t="s">
        <v>369</v>
      </c>
      <c r="N136" s="22" t="s">
        <v>49</v>
      </c>
      <c r="O136" s="22" t="s">
        <v>59</v>
      </c>
      <c r="P136" s="26">
        <v>11</v>
      </c>
      <c r="Q136" s="22" t="s">
        <v>315</v>
      </c>
      <c r="R136" s="22">
        <v>300</v>
      </c>
      <c r="S136" s="27">
        <f t="shared" si="13"/>
        <v>240000</v>
      </c>
      <c r="T136" s="28">
        <v>0</v>
      </c>
      <c r="U136" s="28">
        <v>0</v>
      </c>
      <c r="V136" s="28">
        <v>0</v>
      </c>
      <c r="W136" s="28">
        <v>240000</v>
      </c>
      <c r="X136" s="28">
        <v>0</v>
      </c>
      <c r="Y136" s="28">
        <v>0</v>
      </c>
      <c r="Z136" s="28">
        <v>0</v>
      </c>
    </row>
    <row r="137" spans="3:26" s="21" customFormat="1" ht="80.099999999999994" customHeight="1">
      <c r="C137" s="128">
        <v>6</v>
      </c>
      <c r="D137" s="22" t="s">
        <v>506</v>
      </c>
      <c r="E137" s="22">
        <v>2</v>
      </c>
      <c r="F137" s="87" t="s">
        <v>12</v>
      </c>
      <c r="G137" s="88" t="s">
        <v>66</v>
      </c>
      <c r="H137" s="87" t="s">
        <v>12</v>
      </c>
      <c r="I137" s="89" t="s">
        <v>338</v>
      </c>
      <c r="J137" s="90" t="s">
        <v>57</v>
      </c>
      <c r="K137" s="91" t="s">
        <v>152</v>
      </c>
      <c r="L137" s="92" t="s">
        <v>44</v>
      </c>
      <c r="M137" s="87" t="s">
        <v>339</v>
      </c>
      <c r="N137" s="22" t="s">
        <v>49</v>
      </c>
      <c r="O137" s="22" t="s">
        <v>59</v>
      </c>
      <c r="P137" s="26">
        <v>1000</v>
      </c>
      <c r="Q137" s="22" t="s">
        <v>159</v>
      </c>
      <c r="R137" s="22">
        <v>80</v>
      </c>
      <c r="S137" s="27">
        <f t="shared" si="13"/>
        <v>950000</v>
      </c>
      <c r="T137" s="28">
        <v>0</v>
      </c>
      <c r="U137" s="28">
        <v>0</v>
      </c>
      <c r="V137" s="28">
        <v>0</v>
      </c>
      <c r="W137" s="28">
        <v>950000</v>
      </c>
      <c r="X137" s="28">
        <v>0</v>
      </c>
      <c r="Y137" s="28">
        <v>0</v>
      </c>
      <c r="Z137" s="28">
        <v>0</v>
      </c>
    </row>
    <row r="138" spans="3:26" s="21" customFormat="1" ht="80.099999999999994" customHeight="1">
      <c r="C138" s="128">
        <v>7</v>
      </c>
      <c r="D138" s="22" t="s">
        <v>507</v>
      </c>
      <c r="E138" s="22">
        <v>2</v>
      </c>
      <c r="F138" s="87" t="s">
        <v>12</v>
      </c>
      <c r="G138" s="88" t="s">
        <v>109</v>
      </c>
      <c r="H138" s="87" t="s">
        <v>145</v>
      </c>
      <c r="I138" s="89" t="s">
        <v>305</v>
      </c>
      <c r="J138" s="90" t="s">
        <v>56</v>
      </c>
      <c r="K138" s="91" t="s">
        <v>152</v>
      </c>
      <c r="L138" s="92" t="s">
        <v>44</v>
      </c>
      <c r="M138" s="87" t="s">
        <v>340</v>
      </c>
      <c r="N138" s="22" t="s">
        <v>49</v>
      </c>
      <c r="O138" s="22" t="s">
        <v>59</v>
      </c>
      <c r="P138" s="26">
        <v>80</v>
      </c>
      <c r="Q138" s="22" t="s">
        <v>315</v>
      </c>
      <c r="R138" s="22">
        <v>80</v>
      </c>
      <c r="S138" s="27">
        <f t="shared" si="13"/>
        <v>575000</v>
      </c>
      <c r="T138" s="28">
        <v>0</v>
      </c>
      <c r="U138" s="28">
        <v>0</v>
      </c>
      <c r="V138" s="28">
        <v>0</v>
      </c>
      <c r="W138" s="28">
        <v>575000</v>
      </c>
      <c r="X138" s="28">
        <v>0</v>
      </c>
      <c r="Y138" s="28">
        <v>0</v>
      </c>
      <c r="Z138" s="28">
        <v>0</v>
      </c>
    </row>
    <row r="139" spans="3:26" s="21" customFormat="1" ht="80.099999999999994" customHeight="1">
      <c r="C139" s="128">
        <v>8</v>
      </c>
      <c r="D139" s="22" t="s">
        <v>508</v>
      </c>
      <c r="E139" s="22"/>
      <c r="F139" s="87" t="s">
        <v>8</v>
      </c>
      <c r="G139" s="88" t="s">
        <v>97</v>
      </c>
      <c r="H139" s="87" t="s">
        <v>135</v>
      </c>
      <c r="I139" s="89" t="s">
        <v>355</v>
      </c>
      <c r="J139" s="90" t="s">
        <v>43</v>
      </c>
      <c r="K139" s="91" t="s">
        <v>152</v>
      </c>
      <c r="L139" s="92" t="s">
        <v>44</v>
      </c>
      <c r="M139" s="87" t="s">
        <v>344</v>
      </c>
      <c r="N139" s="22" t="s">
        <v>49</v>
      </c>
      <c r="O139" s="22" t="s">
        <v>59</v>
      </c>
      <c r="P139" s="26">
        <v>100</v>
      </c>
      <c r="Q139" s="22" t="s">
        <v>315</v>
      </c>
      <c r="R139" s="22">
        <v>3000</v>
      </c>
      <c r="S139" s="27">
        <f t="shared" si="13"/>
        <v>400000</v>
      </c>
      <c r="T139" s="28">
        <v>0</v>
      </c>
      <c r="U139" s="28">
        <v>0</v>
      </c>
      <c r="V139" s="28">
        <v>0</v>
      </c>
      <c r="W139" s="28">
        <v>400000</v>
      </c>
      <c r="X139" s="28">
        <v>0</v>
      </c>
      <c r="Y139" s="28">
        <v>0</v>
      </c>
      <c r="Z139" s="28">
        <v>0</v>
      </c>
    </row>
    <row r="140" spans="3:26" s="21" customFormat="1" ht="80.099999999999994" customHeight="1">
      <c r="C140" s="128">
        <v>9</v>
      </c>
      <c r="D140" s="22" t="s">
        <v>509</v>
      </c>
      <c r="E140" s="22"/>
      <c r="F140" s="87" t="s">
        <v>12</v>
      </c>
      <c r="G140" s="88" t="s">
        <v>66</v>
      </c>
      <c r="H140" s="87" t="s">
        <v>12</v>
      </c>
      <c r="I140" s="89" t="s">
        <v>12</v>
      </c>
      <c r="J140" s="90" t="s">
        <v>57</v>
      </c>
      <c r="K140" s="91" t="s">
        <v>152</v>
      </c>
      <c r="L140" s="92" t="s">
        <v>44</v>
      </c>
      <c r="M140" s="87" t="s">
        <v>345</v>
      </c>
      <c r="N140" s="22" t="s">
        <v>49</v>
      </c>
      <c r="O140" s="22" t="s">
        <v>59</v>
      </c>
      <c r="P140" s="26">
        <v>150</v>
      </c>
      <c r="Q140" s="22" t="s">
        <v>315</v>
      </c>
      <c r="R140" s="22">
        <v>3000</v>
      </c>
      <c r="S140" s="27">
        <f t="shared" si="13"/>
        <v>600000</v>
      </c>
      <c r="T140" s="28">
        <v>0</v>
      </c>
      <c r="U140" s="28">
        <v>0</v>
      </c>
      <c r="V140" s="28">
        <v>0</v>
      </c>
      <c r="W140" s="28">
        <v>600000</v>
      </c>
      <c r="X140" s="28">
        <v>0</v>
      </c>
      <c r="Y140" s="28">
        <v>0</v>
      </c>
      <c r="Z140" s="28">
        <v>0</v>
      </c>
    </row>
    <row r="141" spans="3:26" s="21" customFormat="1" ht="80.099999999999994" customHeight="1">
      <c r="C141" s="128">
        <v>10</v>
      </c>
      <c r="D141" s="22" t="s">
        <v>510</v>
      </c>
      <c r="E141" s="22">
        <v>2</v>
      </c>
      <c r="F141" s="87" t="s">
        <v>7</v>
      </c>
      <c r="G141" s="88" t="s">
        <v>108</v>
      </c>
      <c r="H141" s="87" t="s">
        <v>144</v>
      </c>
      <c r="I141" s="89" t="s">
        <v>327</v>
      </c>
      <c r="J141" s="90" t="s">
        <v>56</v>
      </c>
      <c r="K141" s="91" t="s">
        <v>152</v>
      </c>
      <c r="L141" s="92" t="s">
        <v>44</v>
      </c>
      <c r="M141" s="87" t="s">
        <v>218</v>
      </c>
      <c r="N141" s="22" t="s">
        <v>49</v>
      </c>
      <c r="O141" s="22" t="s">
        <v>59</v>
      </c>
      <c r="P141" s="26">
        <v>1</v>
      </c>
      <c r="Q141" s="22" t="s">
        <v>52</v>
      </c>
      <c r="R141" s="22">
        <v>85</v>
      </c>
      <c r="S141" s="27">
        <f t="shared" si="13"/>
        <v>480000</v>
      </c>
      <c r="T141" s="28">
        <v>0</v>
      </c>
      <c r="U141" s="28">
        <v>0</v>
      </c>
      <c r="V141" s="28">
        <v>0</v>
      </c>
      <c r="W141" s="28">
        <v>480000</v>
      </c>
      <c r="X141" s="28">
        <v>0</v>
      </c>
      <c r="Y141" s="28">
        <v>0</v>
      </c>
      <c r="Z141" s="28">
        <v>0</v>
      </c>
    </row>
    <row r="142" spans="3:26" s="21" customFormat="1" ht="80.099999999999994" customHeight="1">
      <c r="C142" s="128">
        <v>11</v>
      </c>
      <c r="D142" s="22" t="s">
        <v>512</v>
      </c>
      <c r="E142" s="22">
        <v>2</v>
      </c>
      <c r="F142" s="87" t="s">
        <v>11</v>
      </c>
      <c r="G142" s="88" t="s">
        <v>82</v>
      </c>
      <c r="H142" s="87" t="s">
        <v>63</v>
      </c>
      <c r="I142" s="89" t="s">
        <v>302</v>
      </c>
      <c r="J142" s="90" t="s">
        <v>56</v>
      </c>
      <c r="K142" s="91" t="s">
        <v>152</v>
      </c>
      <c r="L142" s="92" t="s">
        <v>44</v>
      </c>
      <c r="M142" s="87" t="s">
        <v>218</v>
      </c>
      <c r="N142" s="22" t="s">
        <v>49</v>
      </c>
      <c r="O142" s="22" t="s">
        <v>59</v>
      </c>
      <c r="P142" s="26">
        <v>1</v>
      </c>
      <c r="Q142" s="22" t="s">
        <v>52</v>
      </c>
      <c r="R142" s="22">
        <v>86</v>
      </c>
      <c r="S142" s="27">
        <f t="shared" si="13"/>
        <v>480000</v>
      </c>
      <c r="T142" s="28">
        <v>0</v>
      </c>
      <c r="U142" s="28">
        <v>0</v>
      </c>
      <c r="V142" s="28">
        <v>0</v>
      </c>
      <c r="W142" s="28">
        <v>480000</v>
      </c>
      <c r="X142" s="28">
        <v>0</v>
      </c>
      <c r="Y142" s="28">
        <v>0</v>
      </c>
      <c r="Z142" s="28">
        <v>0</v>
      </c>
    </row>
    <row r="143" spans="3:26" s="17" customFormat="1" ht="33.75" customHeight="1">
      <c r="C143" s="85"/>
      <c r="D143" s="19"/>
      <c r="E143" s="19"/>
      <c r="F143" s="19"/>
      <c r="G143" s="100"/>
      <c r="H143" s="13"/>
      <c r="I143" s="14"/>
      <c r="J143" s="15"/>
      <c r="K143" s="100"/>
      <c r="L143" s="101"/>
      <c r="M143" s="19"/>
      <c r="N143" s="19"/>
      <c r="O143" s="19"/>
      <c r="P143" s="102"/>
      <c r="Q143" s="19"/>
      <c r="R143" s="142" t="s">
        <v>389</v>
      </c>
      <c r="S143" s="136">
        <f t="shared" ref="S143:Z143" si="14">SUM(S132:S142)</f>
        <v>5160000</v>
      </c>
      <c r="T143" s="136">
        <f t="shared" si="14"/>
        <v>0</v>
      </c>
      <c r="U143" s="136">
        <f t="shared" si="14"/>
        <v>0</v>
      </c>
      <c r="V143" s="136">
        <f t="shared" si="14"/>
        <v>0</v>
      </c>
      <c r="W143" s="136">
        <f t="shared" si="14"/>
        <v>5160000</v>
      </c>
      <c r="X143" s="136">
        <f t="shared" si="14"/>
        <v>0</v>
      </c>
      <c r="Y143" s="136">
        <f t="shared" si="14"/>
        <v>0</v>
      </c>
      <c r="Z143" s="136">
        <f t="shared" si="14"/>
        <v>0</v>
      </c>
    </row>
    <row r="144" spans="3:26" s="99" customFormat="1" ht="28.5" customHeight="1">
      <c r="C144" s="137" t="s">
        <v>385</v>
      </c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9"/>
      <c r="Q144" s="138"/>
      <c r="R144" s="138"/>
      <c r="S144" s="140"/>
      <c r="T144" s="140"/>
      <c r="U144" s="140"/>
      <c r="V144" s="140"/>
      <c r="W144" s="140"/>
      <c r="X144" s="140"/>
      <c r="Y144" s="140"/>
      <c r="Z144" s="140"/>
    </row>
    <row r="145" spans="3:26" s="21" customFormat="1" ht="80.099999999999994" customHeight="1">
      <c r="C145" s="128">
        <v>1</v>
      </c>
      <c r="D145" s="22" t="s">
        <v>513</v>
      </c>
      <c r="E145" s="22">
        <v>2</v>
      </c>
      <c r="F145" s="87" t="s">
        <v>3</v>
      </c>
      <c r="G145" s="88" t="s">
        <v>72</v>
      </c>
      <c r="H145" s="87" t="s">
        <v>114</v>
      </c>
      <c r="I145" s="89" t="s">
        <v>61</v>
      </c>
      <c r="J145" s="90" t="s">
        <v>43</v>
      </c>
      <c r="K145" s="91" t="s">
        <v>152</v>
      </c>
      <c r="L145" s="92" t="s">
        <v>44</v>
      </c>
      <c r="M145" s="87" t="s">
        <v>271</v>
      </c>
      <c r="N145" s="22" t="s">
        <v>45</v>
      </c>
      <c r="O145" s="22" t="s">
        <v>317</v>
      </c>
      <c r="P145" s="26">
        <v>1</v>
      </c>
      <c r="Q145" s="22" t="s">
        <v>52</v>
      </c>
      <c r="R145" s="22">
        <v>1700</v>
      </c>
      <c r="S145" s="27">
        <f>SUM(T145:Z145)</f>
        <v>1000000</v>
      </c>
      <c r="T145" s="28">
        <v>0</v>
      </c>
      <c r="U145" s="28">
        <v>0</v>
      </c>
      <c r="V145" s="28">
        <v>0</v>
      </c>
      <c r="W145" s="28">
        <v>1000000</v>
      </c>
      <c r="X145" s="28">
        <v>0</v>
      </c>
      <c r="Y145" s="28">
        <v>0</v>
      </c>
      <c r="Z145" s="28">
        <v>0</v>
      </c>
    </row>
    <row r="146" spans="3:26" s="21" customFormat="1" ht="80.099999999999994" customHeight="1">
      <c r="C146" s="128">
        <v>2</v>
      </c>
      <c r="D146" s="22" t="s">
        <v>514</v>
      </c>
      <c r="E146" s="22">
        <v>1</v>
      </c>
      <c r="F146" s="87" t="s">
        <v>12</v>
      </c>
      <c r="G146" s="88" t="s">
        <v>66</v>
      </c>
      <c r="H146" s="87" t="s">
        <v>12</v>
      </c>
      <c r="I146" s="89" t="s">
        <v>217</v>
      </c>
      <c r="J146" s="90" t="s">
        <v>57</v>
      </c>
      <c r="K146" s="91" t="s">
        <v>152</v>
      </c>
      <c r="L146" s="92" t="s">
        <v>44</v>
      </c>
      <c r="M146" s="87" t="s">
        <v>357</v>
      </c>
      <c r="N146" s="22" t="s">
        <v>45</v>
      </c>
      <c r="O146" s="22" t="s">
        <v>358</v>
      </c>
      <c r="P146" s="26">
        <v>1</v>
      </c>
      <c r="Q146" s="22" t="s">
        <v>183</v>
      </c>
      <c r="R146" s="22">
        <v>500</v>
      </c>
      <c r="S146" s="27">
        <f>SUM(T146:Z146)</f>
        <v>4415871.6500000004</v>
      </c>
      <c r="T146" s="28">
        <v>0</v>
      </c>
      <c r="U146" s="28">
        <v>0</v>
      </c>
      <c r="V146" s="28">
        <v>0</v>
      </c>
      <c r="W146" s="28">
        <v>4415871.6500000004</v>
      </c>
      <c r="X146" s="28">
        <v>0</v>
      </c>
      <c r="Y146" s="28">
        <v>0</v>
      </c>
      <c r="Z146" s="28">
        <v>0</v>
      </c>
    </row>
    <row r="147" spans="3:26" s="21" customFormat="1" ht="80.099999999999994" customHeight="1">
      <c r="C147" s="128">
        <v>3</v>
      </c>
      <c r="D147" s="22" t="s">
        <v>515</v>
      </c>
      <c r="E147" s="22">
        <v>2</v>
      </c>
      <c r="F147" s="87" t="s">
        <v>12</v>
      </c>
      <c r="G147" s="88" t="s">
        <v>66</v>
      </c>
      <c r="H147" s="87" t="s">
        <v>12</v>
      </c>
      <c r="I147" s="89" t="s">
        <v>244</v>
      </c>
      <c r="J147" s="90" t="s">
        <v>57</v>
      </c>
      <c r="K147" s="91" t="s">
        <v>152</v>
      </c>
      <c r="L147" s="92" t="s">
        <v>44</v>
      </c>
      <c r="M147" s="87" t="s">
        <v>245</v>
      </c>
      <c r="N147" s="22" t="s">
        <v>45</v>
      </c>
      <c r="O147" s="22" t="s">
        <v>352</v>
      </c>
      <c r="P147" s="26">
        <v>1</v>
      </c>
      <c r="Q147" s="22" t="s">
        <v>52</v>
      </c>
      <c r="R147" s="22">
        <v>1000</v>
      </c>
      <c r="S147" s="27">
        <f>SUM(T147:Z147)</f>
        <v>6500000</v>
      </c>
      <c r="T147" s="28">
        <v>0</v>
      </c>
      <c r="U147" s="28">
        <v>0</v>
      </c>
      <c r="V147" s="28">
        <v>0</v>
      </c>
      <c r="W147" s="28">
        <v>6500000</v>
      </c>
      <c r="X147" s="28">
        <v>0</v>
      </c>
      <c r="Y147" s="28">
        <v>0</v>
      </c>
      <c r="Z147" s="28">
        <v>0</v>
      </c>
    </row>
    <row r="148" spans="3:26" s="21" customFormat="1" ht="80.099999999999994" customHeight="1">
      <c r="C148" s="128">
        <v>4</v>
      </c>
      <c r="D148" s="22" t="s">
        <v>516</v>
      </c>
      <c r="E148" s="22">
        <v>2</v>
      </c>
      <c r="F148" s="87" t="s">
        <v>1</v>
      </c>
      <c r="G148" s="88" t="s">
        <v>66</v>
      </c>
      <c r="H148" s="87" t="s">
        <v>12</v>
      </c>
      <c r="I148" s="89" t="s">
        <v>278</v>
      </c>
      <c r="J148" s="90" t="s">
        <v>57</v>
      </c>
      <c r="K148" s="91" t="s">
        <v>152</v>
      </c>
      <c r="L148" s="92" t="s">
        <v>44</v>
      </c>
      <c r="M148" s="87" t="s">
        <v>279</v>
      </c>
      <c r="N148" s="22" t="s">
        <v>49</v>
      </c>
      <c r="O148" s="22" t="s">
        <v>59</v>
      </c>
      <c r="P148" s="26">
        <v>1</v>
      </c>
      <c r="Q148" s="22" t="s">
        <v>52</v>
      </c>
      <c r="R148" s="22">
        <v>500</v>
      </c>
      <c r="S148" s="27">
        <f>SUM(T148:Z148)</f>
        <v>500000</v>
      </c>
      <c r="T148" s="28">
        <v>0</v>
      </c>
      <c r="U148" s="28">
        <v>0</v>
      </c>
      <c r="V148" s="28">
        <v>0</v>
      </c>
      <c r="W148" s="28">
        <v>500000</v>
      </c>
      <c r="X148" s="28">
        <v>0</v>
      </c>
      <c r="Y148" s="28">
        <v>0</v>
      </c>
      <c r="Z148" s="28">
        <v>0</v>
      </c>
    </row>
    <row r="149" spans="3:26" s="17" customFormat="1" ht="33.75" customHeight="1">
      <c r="C149" s="85"/>
      <c r="D149" s="19"/>
      <c r="E149" s="19"/>
      <c r="F149" s="19"/>
      <c r="G149" s="100"/>
      <c r="H149" s="13"/>
      <c r="I149" s="14"/>
      <c r="J149" s="15"/>
      <c r="K149" s="100"/>
      <c r="L149" s="101"/>
      <c r="M149" s="19"/>
      <c r="N149" s="19"/>
      <c r="O149" s="19"/>
      <c r="P149" s="102"/>
      <c r="Q149" s="19"/>
      <c r="R149" s="142" t="s">
        <v>388</v>
      </c>
      <c r="S149" s="136">
        <f>SUM(S145:S148)</f>
        <v>12415871.65</v>
      </c>
      <c r="T149" s="136">
        <f t="shared" ref="T149:Z149" si="15">SUM(T145:T148)</f>
        <v>0</v>
      </c>
      <c r="U149" s="136">
        <f t="shared" si="15"/>
        <v>0</v>
      </c>
      <c r="V149" s="136">
        <f t="shared" si="15"/>
        <v>0</v>
      </c>
      <c r="W149" s="136">
        <f t="shared" si="15"/>
        <v>12415871.65</v>
      </c>
      <c r="X149" s="136">
        <f t="shared" si="15"/>
        <v>0</v>
      </c>
      <c r="Y149" s="136">
        <f t="shared" si="15"/>
        <v>0</v>
      </c>
      <c r="Z149" s="136">
        <f t="shared" si="15"/>
        <v>0</v>
      </c>
    </row>
    <row r="150" spans="3:26" s="99" customFormat="1" ht="28.5" customHeight="1">
      <c r="C150" s="137" t="s">
        <v>386</v>
      </c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9"/>
      <c r="Q150" s="138"/>
      <c r="R150" s="138"/>
      <c r="S150" s="140"/>
      <c r="T150" s="140"/>
      <c r="U150" s="140"/>
      <c r="V150" s="140"/>
      <c r="W150" s="140"/>
      <c r="X150" s="140"/>
      <c r="Y150" s="140"/>
      <c r="Z150" s="140"/>
    </row>
    <row r="151" spans="3:26" s="21" customFormat="1" ht="80.099999999999994" customHeight="1">
      <c r="C151" s="128">
        <v>1</v>
      </c>
      <c r="D151" s="22" t="s">
        <v>517</v>
      </c>
      <c r="E151" s="22">
        <v>2</v>
      </c>
      <c r="F151" s="87" t="s">
        <v>15</v>
      </c>
      <c r="G151" s="88" t="s">
        <v>77</v>
      </c>
      <c r="H151" s="87" t="s">
        <v>119</v>
      </c>
      <c r="I151" s="89" t="s">
        <v>193</v>
      </c>
      <c r="J151" s="90" t="s">
        <v>43</v>
      </c>
      <c r="K151" s="91" t="s">
        <v>152</v>
      </c>
      <c r="L151" s="92" t="s">
        <v>44</v>
      </c>
      <c r="M151" s="87" t="s">
        <v>324</v>
      </c>
      <c r="N151" s="22" t="s">
        <v>45</v>
      </c>
      <c r="O151" s="22" t="s">
        <v>317</v>
      </c>
      <c r="P151" s="26">
        <v>1</v>
      </c>
      <c r="Q151" s="22" t="s">
        <v>52</v>
      </c>
      <c r="R151" s="22">
        <v>400</v>
      </c>
      <c r="S151" s="27">
        <f>SUM(T151:Z151)</f>
        <v>950000</v>
      </c>
      <c r="T151" s="28">
        <v>0</v>
      </c>
      <c r="U151" s="28">
        <v>0</v>
      </c>
      <c r="V151" s="28">
        <v>0</v>
      </c>
      <c r="W151" s="28">
        <v>950000</v>
      </c>
      <c r="X151" s="28">
        <v>0</v>
      </c>
      <c r="Y151" s="28">
        <v>0</v>
      </c>
      <c r="Z151" s="28">
        <v>0</v>
      </c>
    </row>
    <row r="152" spans="3:26" s="17" customFormat="1" ht="33.75" customHeight="1">
      <c r="C152" s="85"/>
      <c r="D152" s="19"/>
      <c r="E152" s="19"/>
      <c r="F152" s="19"/>
      <c r="G152" s="100"/>
      <c r="H152" s="13"/>
      <c r="I152" s="14"/>
      <c r="J152" s="15"/>
      <c r="K152" s="100"/>
      <c r="L152" s="101"/>
      <c r="M152" s="19"/>
      <c r="N152" s="19"/>
      <c r="O152" s="19"/>
      <c r="P152" s="102"/>
      <c r="Q152" s="19"/>
      <c r="R152" s="142" t="s">
        <v>387</v>
      </c>
      <c r="S152" s="136">
        <f>SUM(S151)</f>
        <v>950000</v>
      </c>
      <c r="T152" s="136">
        <f t="shared" ref="T152:Z152" si="16">SUM(T151)</f>
        <v>0</v>
      </c>
      <c r="U152" s="136">
        <f t="shared" si="16"/>
        <v>0</v>
      </c>
      <c r="V152" s="136">
        <f t="shared" si="16"/>
        <v>0</v>
      </c>
      <c r="W152" s="136">
        <f>SUM(W151)</f>
        <v>950000</v>
      </c>
      <c r="X152" s="136">
        <f t="shared" si="16"/>
        <v>0</v>
      </c>
      <c r="Y152" s="136">
        <f t="shared" si="16"/>
        <v>0</v>
      </c>
      <c r="Z152" s="136">
        <f t="shared" si="16"/>
        <v>0</v>
      </c>
    </row>
    <row r="153" spans="3:26" s="99" customFormat="1" ht="28.5" customHeight="1">
      <c r="C153" s="137" t="s">
        <v>391</v>
      </c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9"/>
      <c r="Q153" s="138"/>
      <c r="R153" s="138"/>
      <c r="S153" s="140"/>
      <c r="T153" s="140"/>
      <c r="U153" s="140"/>
      <c r="V153" s="140"/>
      <c r="W153" s="140"/>
      <c r="X153" s="140"/>
      <c r="Y153" s="140"/>
      <c r="Z153" s="140"/>
    </row>
    <row r="154" spans="3:26" s="21" customFormat="1" ht="80.099999999999994" customHeight="1">
      <c r="C154" s="128">
        <v>1</v>
      </c>
      <c r="D154" s="22" t="s">
        <v>518</v>
      </c>
      <c r="E154" s="22">
        <v>2</v>
      </c>
      <c r="F154" s="87" t="s">
        <v>15</v>
      </c>
      <c r="G154" s="88" t="s">
        <v>77</v>
      </c>
      <c r="H154" s="87" t="s">
        <v>119</v>
      </c>
      <c r="I154" s="89" t="s">
        <v>58</v>
      </c>
      <c r="J154" s="90" t="s">
        <v>43</v>
      </c>
      <c r="K154" s="91" t="s">
        <v>152</v>
      </c>
      <c r="L154" s="92" t="s">
        <v>232</v>
      </c>
      <c r="M154" s="87" t="s">
        <v>263</v>
      </c>
      <c r="N154" s="22" t="s">
        <v>49</v>
      </c>
      <c r="O154" s="22" t="s">
        <v>59</v>
      </c>
      <c r="P154" s="26">
        <v>1</v>
      </c>
      <c r="Q154" s="22" t="s">
        <v>52</v>
      </c>
      <c r="R154" s="22">
        <v>1400</v>
      </c>
      <c r="S154" s="27">
        <f>SUM(T154:Z154)</f>
        <v>1400000</v>
      </c>
      <c r="T154" s="28">
        <v>0</v>
      </c>
      <c r="U154" s="28">
        <v>0</v>
      </c>
      <c r="V154" s="28">
        <v>0</v>
      </c>
      <c r="W154" s="28">
        <v>1400000</v>
      </c>
      <c r="X154" s="28">
        <v>0</v>
      </c>
      <c r="Y154" s="28">
        <v>0</v>
      </c>
      <c r="Z154" s="28">
        <v>0</v>
      </c>
    </row>
    <row r="155" spans="3:26" s="21" customFormat="1" ht="80.099999999999994" customHeight="1">
      <c r="C155" s="128">
        <v>2</v>
      </c>
      <c r="D155" s="22" t="s">
        <v>519</v>
      </c>
      <c r="E155" s="22">
        <v>2</v>
      </c>
      <c r="F155" s="87" t="s">
        <v>7</v>
      </c>
      <c r="G155" s="88" t="s">
        <v>71</v>
      </c>
      <c r="H155" s="87" t="s">
        <v>113</v>
      </c>
      <c r="I155" s="89" t="s">
        <v>208</v>
      </c>
      <c r="J155" s="90" t="s">
        <v>56</v>
      </c>
      <c r="K155" s="91" t="s">
        <v>152</v>
      </c>
      <c r="L155" s="92" t="s">
        <v>232</v>
      </c>
      <c r="M155" s="87" t="s">
        <v>263</v>
      </c>
      <c r="N155" s="22" t="s">
        <v>49</v>
      </c>
      <c r="O155" s="22" t="s">
        <v>59</v>
      </c>
      <c r="P155" s="26">
        <v>1</v>
      </c>
      <c r="Q155" s="22" t="s">
        <v>52</v>
      </c>
      <c r="R155" s="22">
        <v>1400</v>
      </c>
      <c r="S155" s="27">
        <f>SUM(T155:Z155)</f>
        <v>480000</v>
      </c>
      <c r="T155" s="28">
        <v>0</v>
      </c>
      <c r="U155" s="28">
        <v>0</v>
      </c>
      <c r="V155" s="28">
        <v>0</v>
      </c>
      <c r="W155" s="28">
        <v>480000</v>
      </c>
      <c r="X155" s="28">
        <v>0</v>
      </c>
      <c r="Y155" s="28">
        <v>0</v>
      </c>
      <c r="Z155" s="28">
        <v>0</v>
      </c>
    </row>
    <row r="156" spans="3:26" s="21" customFormat="1" ht="80.099999999999994" customHeight="1">
      <c r="C156" s="128">
        <v>3</v>
      </c>
      <c r="D156" s="22" t="s">
        <v>520</v>
      </c>
      <c r="E156" s="22">
        <v>2</v>
      </c>
      <c r="F156" s="87" t="s">
        <v>17</v>
      </c>
      <c r="G156" s="88" t="s">
        <v>88</v>
      </c>
      <c r="H156" s="87" t="s">
        <v>127</v>
      </c>
      <c r="I156" s="89" t="s">
        <v>168</v>
      </c>
      <c r="J156" s="90" t="s">
        <v>43</v>
      </c>
      <c r="K156" s="91" t="s">
        <v>152</v>
      </c>
      <c r="L156" s="92" t="s">
        <v>232</v>
      </c>
      <c r="M156" s="87" t="s">
        <v>263</v>
      </c>
      <c r="N156" s="22" t="s">
        <v>49</v>
      </c>
      <c r="O156" s="22" t="s">
        <v>59</v>
      </c>
      <c r="P156" s="26">
        <v>1</v>
      </c>
      <c r="Q156" s="22" t="s">
        <v>52</v>
      </c>
      <c r="R156" s="22">
        <v>1400</v>
      </c>
      <c r="S156" s="27">
        <f>SUM(T156:Z156)</f>
        <v>290000</v>
      </c>
      <c r="T156" s="28">
        <v>0</v>
      </c>
      <c r="U156" s="28">
        <v>0</v>
      </c>
      <c r="V156" s="28">
        <v>0</v>
      </c>
      <c r="W156" s="28">
        <v>290000</v>
      </c>
      <c r="X156" s="28">
        <v>0</v>
      </c>
      <c r="Y156" s="28">
        <v>0</v>
      </c>
      <c r="Z156" s="28">
        <v>0</v>
      </c>
    </row>
    <row r="157" spans="3:26" s="17" customFormat="1" ht="33.75" customHeight="1">
      <c r="C157" s="85"/>
      <c r="D157" s="19"/>
      <c r="E157" s="19"/>
      <c r="F157" s="19"/>
      <c r="G157" s="100"/>
      <c r="H157" s="13"/>
      <c r="I157" s="14"/>
      <c r="J157" s="15"/>
      <c r="K157" s="100"/>
      <c r="L157" s="101"/>
      <c r="M157" s="19"/>
      <c r="N157" s="19"/>
      <c r="O157" s="19"/>
      <c r="P157" s="102"/>
      <c r="Q157" s="19"/>
      <c r="R157" s="142" t="s">
        <v>394</v>
      </c>
      <c r="S157" s="136">
        <f>SUM(S154:S156)</f>
        <v>2170000</v>
      </c>
      <c r="T157" s="136">
        <f t="shared" ref="T157:Z157" si="17">SUM(T154:T156)</f>
        <v>0</v>
      </c>
      <c r="U157" s="136">
        <f t="shared" si="17"/>
        <v>0</v>
      </c>
      <c r="V157" s="136">
        <f t="shared" si="17"/>
        <v>0</v>
      </c>
      <c r="W157" s="136">
        <f t="shared" si="17"/>
        <v>2170000</v>
      </c>
      <c r="X157" s="136">
        <f t="shared" si="17"/>
        <v>0</v>
      </c>
      <c r="Y157" s="136">
        <f t="shared" si="17"/>
        <v>0</v>
      </c>
      <c r="Z157" s="136">
        <f t="shared" si="17"/>
        <v>0</v>
      </c>
    </row>
    <row r="158" spans="3:26" s="99" customFormat="1" ht="28.5" customHeight="1">
      <c r="C158" s="137" t="s">
        <v>392</v>
      </c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38"/>
      <c r="R158" s="138"/>
      <c r="S158" s="140"/>
      <c r="T158" s="140"/>
      <c r="U158" s="140"/>
      <c r="V158" s="140"/>
      <c r="W158" s="140"/>
      <c r="X158" s="140"/>
      <c r="Y158" s="140"/>
      <c r="Z158" s="140"/>
    </row>
    <row r="159" spans="3:26" s="21" customFormat="1" ht="80.099999999999994" customHeight="1">
      <c r="C159" s="128">
        <v>1</v>
      </c>
      <c r="D159" s="22" t="s">
        <v>521</v>
      </c>
      <c r="E159" s="22">
        <v>2</v>
      </c>
      <c r="F159" s="87" t="s">
        <v>12</v>
      </c>
      <c r="G159" s="88" t="s">
        <v>66</v>
      </c>
      <c r="H159" s="87" t="s">
        <v>12</v>
      </c>
      <c r="I159" s="89" t="s">
        <v>217</v>
      </c>
      <c r="J159" s="90" t="s">
        <v>57</v>
      </c>
      <c r="K159" s="91" t="s">
        <v>152</v>
      </c>
      <c r="L159" s="92" t="s">
        <v>372</v>
      </c>
      <c r="M159" s="87" t="s">
        <v>184</v>
      </c>
      <c r="N159" s="22" t="s">
        <v>49</v>
      </c>
      <c r="O159" s="22" t="s">
        <v>59</v>
      </c>
      <c r="P159" s="26">
        <v>1</v>
      </c>
      <c r="Q159" s="22" t="s">
        <v>183</v>
      </c>
      <c r="R159" s="22">
        <v>1500</v>
      </c>
      <c r="S159" s="27">
        <f>SUM(T159:Z159)</f>
        <v>3479301.21</v>
      </c>
      <c r="T159" s="28">
        <v>0</v>
      </c>
      <c r="U159" s="28">
        <v>0</v>
      </c>
      <c r="V159" s="28">
        <v>0</v>
      </c>
      <c r="W159" s="28">
        <v>3479301.21</v>
      </c>
      <c r="X159" s="28">
        <v>0</v>
      </c>
      <c r="Y159" s="28">
        <v>0</v>
      </c>
      <c r="Z159" s="28">
        <v>0</v>
      </c>
    </row>
    <row r="160" spans="3:26" s="17" customFormat="1" ht="33.75" customHeight="1">
      <c r="C160" s="85"/>
      <c r="D160" s="19"/>
      <c r="E160" s="19"/>
      <c r="F160" s="19"/>
      <c r="G160" s="100"/>
      <c r="H160" s="13"/>
      <c r="I160" s="14"/>
      <c r="J160" s="15"/>
      <c r="K160" s="100"/>
      <c r="L160" s="101"/>
      <c r="M160" s="19"/>
      <c r="N160" s="19"/>
      <c r="O160" s="19"/>
      <c r="P160" s="102"/>
      <c r="Q160" s="19"/>
      <c r="R160" s="142" t="s">
        <v>395</v>
      </c>
      <c r="S160" s="136">
        <f>SUM(S159)</f>
        <v>3479301.21</v>
      </c>
      <c r="T160" s="136">
        <f t="shared" ref="T160" si="18">SUM(T159)</f>
        <v>0</v>
      </c>
      <c r="U160" s="136">
        <f t="shared" ref="U160" si="19">SUM(U159)</f>
        <v>0</v>
      </c>
      <c r="V160" s="136">
        <f t="shared" ref="V160" si="20">SUM(V159)</f>
        <v>0</v>
      </c>
      <c r="W160" s="136">
        <f t="shared" ref="W160" si="21">SUM(W159)</f>
        <v>3479301.21</v>
      </c>
      <c r="X160" s="136">
        <f t="shared" ref="X160" si="22">SUM(X159)</f>
        <v>0</v>
      </c>
      <c r="Y160" s="136">
        <f t="shared" ref="Y160" si="23">SUM(Y159)</f>
        <v>0</v>
      </c>
      <c r="Z160" s="136">
        <f t="shared" ref="Z160" si="24">SUM(Z159)</f>
        <v>0</v>
      </c>
    </row>
    <row r="161" spans="2:62" s="99" customFormat="1" ht="28.5" customHeight="1">
      <c r="C161" s="137" t="s">
        <v>393</v>
      </c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9"/>
      <c r="Q161" s="138"/>
      <c r="R161" s="138"/>
      <c r="S161" s="140"/>
      <c r="T161" s="140"/>
      <c r="U161" s="140"/>
      <c r="V161" s="140"/>
      <c r="W161" s="140"/>
      <c r="X161" s="140"/>
      <c r="Y161" s="140"/>
      <c r="Z161" s="140"/>
    </row>
    <row r="162" spans="2:62" s="21" customFormat="1" ht="80.099999999999994" customHeight="1">
      <c r="C162" s="128">
        <v>1</v>
      </c>
      <c r="D162" s="22" t="s">
        <v>522</v>
      </c>
      <c r="E162" s="22">
        <v>2</v>
      </c>
      <c r="F162" s="87" t="s">
        <v>12</v>
      </c>
      <c r="G162" s="88" t="s">
        <v>66</v>
      </c>
      <c r="H162" s="87" t="s">
        <v>12</v>
      </c>
      <c r="I162" s="89" t="s">
        <v>217</v>
      </c>
      <c r="J162" s="90" t="s">
        <v>57</v>
      </c>
      <c r="K162" s="91" t="s">
        <v>152</v>
      </c>
      <c r="L162" s="92" t="s">
        <v>373</v>
      </c>
      <c r="M162" s="87" t="s">
        <v>185</v>
      </c>
      <c r="N162" s="22" t="s">
        <v>49</v>
      </c>
      <c r="O162" s="22" t="s">
        <v>59</v>
      </c>
      <c r="P162" s="26">
        <v>1</v>
      </c>
      <c r="Q162" s="22" t="s">
        <v>183</v>
      </c>
      <c r="R162" s="22">
        <v>10000</v>
      </c>
      <c r="S162" s="27">
        <f>SUM(T162:Z162)</f>
        <v>2319534.14</v>
      </c>
      <c r="T162" s="28">
        <v>0</v>
      </c>
      <c r="U162" s="28">
        <v>0</v>
      </c>
      <c r="V162" s="28">
        <v>0</v>
      </c>
      <c r="W162" s="28">
        <v>2319534.14</v>
      </c>
      <c r="X162" s="28">
        <v>0</v>
      </c>
      <c r="Y162" s="28">
        <v>0</v>
      </c>
      <c r="Z162" s="28">
        <v>0</v>
      </c>
    </row>
    <row r="163" spans="2:62" s="17" customFormat="1" ht="33.75" customHeight="1">
      <c r="C163" s="85"/>
      <c r="D163" s="19"/>
      <c r="E163" s="19"/>
      <c r="F163" s="19"/>
      <c r="G163" s="100"/>
      <c r="H163" s="13"/>
      <c r="I163" s="14"/>
      <c r="J163" s="15"/>
      <c r="K163" s="100"/>
      <c r="L163" s="101"/>
      <c r="M163" s="19"/>
      <c r="N163" s="19"/>
      <c r="O163" s="19"/>
      <c r="P163" s="102"/>
      <c r="Q163" s="19"/>
      <c r="R163" s="142" t="s">
        <v>396</v>
      </c>
      <c r="S163" s="136">
        <f>SUM(S162)</f>
        <v>2319534.14</v>
      </c>
      <c r="T163" s="136">
        <f t="shared" ref="T163" si="25">SUM(T162)</f>
        <v>0</v>
      </c>
      <c r="U163" s="136">
        <f t="shared" ref="U163" si="26">SUM(U162)</f>
        <v>0</v>
      </c>
      <c r="V163" s="136">
        <f t="shared" ref="V163" si="27">SUM(V162)</f>
        <v>0</v>
      </c>
      <c r="W163" s="136">
        <f>SUM(W162)</f>
        <v>2319534.14</v>
      </c>
      <c r="X163" s="136">
        <f t="shared" ref="X163" si="28">SUM(X162)</f>
        <v>0</v>
      </c>
      <c r="Y163" s="136">
        <f t="shared" ref="Y163" si="29">SUM(Y162)</f>
        <v>0</v>
      </c>
      <c r="Z163" s="136">
        <f t="shared" ref="Z163" si="30">SUM(Z162)</f>
        <v>0</v>
      </c>
    </row>
    <row r="164" spans="2:62" s="74" customFormat="1" ht="33.75" customHeight="1">
      <c r="B164" s="17"/>
      <c r="C164" s="85"/>
      <c r="D164" s="19"/>
      <c r="E164" s="19"/>
      <c r="F164" s="19"/>
      <c r="G164" s="100"/>
      <c r="H164" s="13"/>
      <c r="I164" s="14"/>
      <c r="J164" s="15"/>
      <c r="K164" s="100"/>
      <c r="L164" s="101"/>
      <c r="M164" s="19"/>
      <c r="N164" s="19"/>
      <c r="O164" s="19"/>
      <c r="P164" s="102"/>
      <c r="Q164" s="19"/>
      <c r="R164" s="141" t="s">
        <v>398</v>
      </c>
      <c r="S164" s="104">
        <f t="shared" ref="S164:Z164" si="31">S163+S160+S157+S152+S149+S143+S130</f>
        <v>54339707</v>
      </c>
      <c r="T164" s="104">
        <f t="shared" si="31"/>
        <v>0</v>
      </c>
      <c r="U164" s="104">
        <f t="shared" si="31"/>
        <v>0</v>
      </c>
      <c r="V164" s="104">
        <f t="shared" si="31"/>
        <v>0</v>
      </c>
      <c r="W164" s="104">
        <f t="shared" si="31"/>
        <v>54339707</v>
      </c>
      <c r="X164" s="104">
        <f t="shared" si="31"/>
        <v>0</v>
      </c>
      <c r="Y164" s="104">
        <f t="shared" si="31"/>
        <v>0</v>
      </c>
      <c r="Z164" s="104">
        <f t="shared" si="31"/>
        <v>0</v>
      </c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</row>
    <row r="165" spans="2:62" s="105" customFormat="1" ht="33.75" customHeight="1">
      <c r="P165" s="106"/>
      <c r="R165" s="143" t="s">
        <v>350</v>
      </c>
      <c r="S165" s="144">
        <f t="shared" ref="S165:Z165" si="32">S164+S88</f>
        <v>115976707</v>
      </c>
      <c r="T165" s="144">
        <f t="shared" si="32"/>
        <v>0</v>
      </c>
      <c r="U165" s="144">
        <f t="shared" si="32"/>
        <v>0</v>
      </c>
      <c r="V165" s="144">
        <f t="shared" si="32"/>
        <v>0</v>
      </c>
      <c r="W165" s="144">
        <f t="shared" si="32"/>
        <v>115976707</v>
      </c>
      <c r="X165" s="144">
        <f t="shared" si="32"/>
        <v>0</v>
      </c>
      <c r="Y165" s="144">
        <f t="shared" si="32"/>
        <v>0</v>
      </c>
      <c r="Z165" s="144">
        <f t="shared" si="32"/>
        <v>0</v>
      </c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</row>
    <row r="166" spans="2:62">
      <c r="W166" s="97"/>
    </row>
    <row r="167" spans="2:62">
      <c r="W167" s="2"/>
    </row>
    <row r="168" spans="2:62">
      <c r="S168" s="2"/>
      <c r="V168" s="16" t="s">
        <v>311</v>
      </c>
      <c r="W168" s="145">
        <v>115976707</v>
      </c>
    </row>
    <row r="169" spans="2:62">
      <c r="S169" s="2"/>
    </row>
    <row r="170" spans="2:62" ht="23.25">
      <c r="W170" s="98"/>
    </row>
    <row r="173" spans="2:62">
      <c r="W173" s="2"/>
    </row>
    <row r="175" spans="2:62">
      <c r="W175" s="2"/>
    </row>
  </sheetData>
  <mergeCells count="27">
    <mergeCell ref="J6:J8"/>
    <mergeCell ref="D1:Z1"/>
    <mergeCell ref="D2:Z2"/>
    <mergeCell ref="D4:Z4"/>
    <mergeCell ref="C6:C8"/>
    <mergeCell ref="D6:D8"/>
    <mergeCell ref="E6:E8"/>
    <mergeCell ref="F6:F8"/>
    <mergeCell ref="G6:G8"/>
    <mergeCell ref="H6:H8"/>
    <mergeCell ref="I6:I8"/>
    <mergeCell ref="U7:V7"/>
    <mergeCell ref="W7:X7"/>
    <mergeCell ref="Y7:Y8"/>
    <mergeCell ref="Z7:Z8"/>
    <mergeCell ref="K6:K8"/>
    <mergeCell ref="S7:S8"/>
    <mergeCell ref="T7:T8"/>
    <mergeCell ref="S6:Z6"/>
    <mergeCell ref="L6:L8"/>
    <mergeCell ref="M6:M8"/>
    <mergeCell ref="N6:N8"/>
    <mergeCell ref="O6:O8"/>
    <mergeCell ref="P6:R6"/>
    <mergeCell ref="P7:P8"/>
    <mergeCell ref="Q7:Q8"/>
    <mergeCell ref="R7:R8"/>
  </mergeCells>
  <phoneticPr fontId="13" type="noConversion"/>
  <printOptions horizontalCentered="1"/>
  <pageMargins left="0.98425196850393704" right="0.19685039370078741" top="0.39370078740157483" bottom="0.78740157480314965" header="0.31496062992125984" footer="0.31496062992125984"/>
  <pageSetup paperSize="5" scale="43" orientation="landscape" r:id="rId1"/>
  <headerFooter>
    <oddFooter>&amp;C&amp;10&amp;P de &amp;N</oddFooter>
  </headerFooter>
  <colBreaks count="1" manualBreakCount="1">
    <brk id="2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PORTADA</vt:lpstr>
      <vt:lpstr>RESUMEN 2020 (RUBRO)</vt:lpstr>
      <vt:lpstr>POA 2020</vt:lpstr>
      <vt:lpstr>'POA 2020'!Área_de_impresión</vt:lpstr>
      <vt:lpstr>PORTADA!Área_de_impresión</vt:lpstr>
      <vt:lpstr>'RESUMEN 2020 (RUBRO)'!Área_de_impresión</vt:lpstr>
      <vt:lpstr>'POA 2020'!Títulos_a_imprimir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</dc:creator>
  <cp:lastModifiedBy>usuario</cp:lastModifiedBy>
  <cp:lastPrinted>2020-01-06T16:55:40Z</cp:lastPrinted>
  <dcterms:created xsi:type="dcterms:W3CDTF">2016-09-14T15:55:40Z</dcterms:created>
  <dcterms:modified xsi:type="dcterms:W3CDTF">2020-01-06T18:07:56Z</dcterms:modified>
</cp:coreProperties>
</file>